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09"/>
  <workbookPr/>
  <xr:revisionPtr revIDLastSave="0" documentId="8_{E6300D99-6607-4374-9FCD-2D2135B61217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11 Sept 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0" i="2" l="1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O3" i="2" l="1"/>
  <c r="O2" i="2"/>
  <c r="O4" i="2" l="1"/>
  <c r="J136" i="2" l="1" a="1"/>
  <c r="J136" i="2" s="1"/>
  <c r="J137" i="2" a="1"/>
  <c r="J137" i="2" s="1"/>
  <c r="J138" i="2" a="1"/>
  <c r="J138" i="2" s="1"/>
  <c r="J139" i="2" a="1"/>
  <c r="J139" i="2" s="1"/>
  <c r="J140" i="2" a="1"/>
  <c r="J140" i="2" s="1"/>
  <c r="J141" i="2" a="1"/>
  <c r="J141" i="2" s="1"/>
  <c r="J142" i="2" a="1"/>
  <c r="J142" i="2" s="1"/>
  <c r="J143" i="2" a="1"/>
  <c r="J143" i="2" s="1"/>
  <c r="J144" i="2" a="1"/>
  <c r="J144" i="2" s="1"/>
  <c r="J145" i="2" a="1"/>
  <c r="J145" i="2" s="1"/>
  <c r="J146" i="2" a="1"/>
  <c r="J146" i="2" s="1"/>
  <c r="J147" i="2" a="1"/>
  <c r="J147" i="2" s="1"/>
  <c r="J148" i="2" a="1"/>
  <c r="J148" i="2" s="1"/>
  <c r="J149" i="2" a="1"/>
  <c r="J149" i="2" s="1"/>
  <c r="J150" i="2" a="1"/>
  <c r="J150" i="2" s="1"/>
  <c r="J151" i="2" a="1"/>
  <c r="J151" i="2" s="1"/>
  <c r="J152" i="2" a="1"/>
  <c r="J152" i="2" s="1"/>
  <c r="J153" i="2" a="1"/>
  <c r="J153" i="2" s="1"/>
  <c r="J154" i="2" a="1"/>
  <c r="J154" i="2" s="1"/>
  <c r="J155" i="2" a="1"/>
  <c r="J155" i="2" s="1"/>
  <c r="J156" i="2" a="1"/>
  <c r="J156" i="2" s="1"/>
  <c r="J157" i="2" a="1"/>
  <c r="J157" i="2" s="1"/>
  <c r="J158" i="2" a="1"/>
  <c r="J158" i="2" s="1"/>
  <c r="J159" i="2" a="1"/>
  <c r="J159" i="2" s="1"/>
  <c r="J160" i="2" a="1"/>
  <c r="J160" i="2" s="1"/>
  <c r="J161" i="2" a="1"/>
  <c r="J161" i="2" s="1"/>
  <c r="J162" i="2" a="1"/>
  <c r="J162" i="2" s="1"/>
  <c r="J163" i="2" a="1"/>
  <c r="J163" i="2" s="1"/>
  <c r="J164" i="2" a="1"/>
  <c r="J164" i="2" s="1"/>
  <c r="J165" i="2" a="1"/>
  <c r="J165" i="2" s="1"/>
  <c r="J166" i="2" a="1"/>
  <c r="J166" i="2" s="1"/>
  <c r="J167" i="2" a="1"/>
  <c r="J167" i="2" s="1"/>
  <c r="J168" i="2" a="1"/>
  <c r="J168" i="2" s="1"/>
  <c r="J169" i="2" a="1"/>
  <c r="J169" i="2" s="1"/>
  <c r="J170" i="2" a="1"/>
  <c r="J170" i="2" s="1"/>
  <c r="J171" i="2" a="1"/>
  <c r="J171" i="2" s="1"/>
  <c r="J172" i="2" a="1"/>
  <c r="J172" i="2" s="1"/>
  <c r="J173" i="2" a="1"/>
  <c r="J173" i="2" s="1"/>
  <c r="J174" i="2" a="1"/>
  <c r="J174" i="2" s="1"/>
  <c r="J175" i="2" a="1"/>
  <c r="J175" i="2" s="1"/>
  <c r="J176" i="2" a="1"/>
  <c r="J176" i="2" s="1"/>
  <c r="J177" i="2" a="1"/>
  <c r="J177" i="2" s="1"/>
  <c r="J178" i="2" a="1"/>
  <c r="J178" i="2" s="1"/>
  <c r="J179" i="2" a="1"/>
  <c r="J179" i="2" s="1"/>
  <c r="J180" i="2" a="1"/>
  <c r="J180" i="2" s="1"/>
  <c r="J181" i="2" a="1"/>
  <c r="J181" i="2" s="1"/>
  <c r="J182" i="2" a="1"/>
  <c r="J182" i="2" s="1"/>
  <c r="J183" i="2" a="1"/>
  <c r="J183" i="2" s="1"/>
  <c r="J184" i="2" a="1"/>
  <c r="J184" i="2" s="1"/>
  <c r="J185" i="2" a="1"/>
  <c r="J185" i="2" s="1"/>
  <c r="J186" i="2" a="1"/>
  <c r="J186" i="2" s="1"/>
  <c r="J187" i="2" a="1"/>
  <c r="J187" i="2" s="1"/>
  <c r="J188" i="2" a="1"/>
  <c r="J188" i="2" s="1"/>
  <c r="J189" i="2" a="1"/>
  <c r="J189" i="2" s="1"/>
  <c r="J190" i="2" a="1"/>
  <c r="J190" i="2" s="1"/>
  <c r="J191" i="2" a="1"/>
  <c r="J191" i="2" s="1"/>
  <c r="J192" i="2" a="1"/>
  <c r="J192" i="2" s="1"/>
  <c r="J193" i="2" a="1"/>
  <c r="J193" i="2" s="1"/>
  <c r="J194" i="2" a="1"/>
  <c r="J194" i="2" s="1"/>
  <c r="J195" i="2" a="1"/>
  <c r="J195" i="2" s="1"/>
  <c r="J196" i="2" a="1"/>
  <c r="J196" i="2" s="1"/>
  <c r="J197" i="2" a="1"/>
  <c r="J197" i="2" s="1"/>
  <c r="J198" i="2" a="1"/>
  <c r="J198" i="2" s="1"/>
  <c r="J199" i="2" a="1"/>
  <c r="J199" i="2" s="1"/>
  <c r="J200" i="2" a="1"/>
  <c r="J200" i="2" s="1"/>
  <c r="L200" i="2" l="1"/>
  <c r="K200" i="2"/>
  <c r="L199" i="2"/>
  <c r="K199" i="2"/>
  <c r="L198" i="2"/>
  <c r="K198" i="2"/>
  <c r="L197" i="2"/>
  <c r="K197" i="2"/>
  <c r="L196" i="2"/>
  <c r="K196" i="2"/>
  <c r="L195" i="2"/>
  <c r="K195" i="2"/>
  <c r="L194" i="2"/>
  <c r="K194" i="2"/>
  <c r="L193" i="2"/>
  <c r="K193" i="2"/>
  <c r="L192" i="2"/>
  <c r="K192" i="2"/>
  <c r="L191" i="2"/>
  <c r="K191" i="2"/>
  <c r="L190" i="2"/>
  <c r="K190" i="2"/>
  <c r="L189" i="2"/>
  <c r="K189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3" i="2"/>
  <c r="K173" i="2"/>
  <c r="L172" i="2"/>
  <c r="K172" i="2"/>
  <c r="L171" i="2"/>
  <c r="K171" i="2"/>
  <c r="L170" i="2"/>
  <c r="K170" i="2"/>
  <c r="L169" i="2"/>
  <c r="K169" i="2"/>
  <c r="L168" i="2"/>
  <c r="K168" i="2"/>
  <c r="L167" i="2"/>
  <c r="K167" i="2"/>
  <c r="L166" i="2"/>
  <c r="K166" i="2"/>
  <c r="L165" i="2"/>
  <c r="K165" i="2"/>
  <c r="L164" i="2"/>
  <c r="K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7" i="2"/>
  <c r="K147" i="2"/>
  <c r="L146" i="2"/>
  <c r="K146" i="2"/>
  <c r="L145" i="2"/>
  <c r="K145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<sst xmlns="http://schemas.openxmlformats.org/spreadsheetml/2006/main" count="892" uniqueCount="188">
  <si>
    <t>Date</t>
  </si>
  <si>
    <t>Event Name</t>
  </si>
  <si>
    <t>Participant</t>
  </si>
  <si>
    <t>Booking Group Name</t>
  </si>
  <si>
    <t>Tee Start Time</t>
  </si>
  <si>
    <t>Finish Time</t>
  </si>
  <si>
    <t>Round Time by Tee Time</t>
  </si>
  <si>
    <t>Best Round Time</t>
  </si>
  <si>
    <t>Behind</t>
  </si>
  <si>
    <t>Penalty</t>
  </si>
  <si>
    <t>Name</t>
  </si>
  <si>
    <t>TeeTime</t>
  </si>
  <si>
    <t>Stableford &amp; 2BBB 9 &amp; 18 Holes</t>
  </si>
  <si>
    <t>GATES, STUART</t>
  </si>
  <si>
    <t>1st Tee - 9 Hole Comp</t>
  </si>
  <si>
    <t/>
  </si>
  <si>
    <t>Average Round 9</t>
  </si>
  <si>
    <t>GAW, WILLIAM</t>
  </si>
  <si>
    <t>Average Round 18</t>
  </si>
  <si>
    <t>SCHWARZ, GRANT</t>
  </si>
  <si>
    <t>Average Behind</t>
  </si>
  <si>
    <t>HARTMANN, PAUL</t>
  </si>
  <si>
    <t>FRANCOIS, ALEX</t>
  </si>
  <si>
    <t>WADDY, GARRICK</t>
  </si>
  <si>
    <t>ZHUANG, DONG</t>
  </si>
  <si>
    <t>HEFFERNAN, PHILIP</t>
  </si>
  <si>
    <t>1st Tee Comp</t>
  </si>
  <si>
    <t>SPRINGALL, STEVE</t>
  </si>
  <si>
    <t>FOORD, FRANK</t>
  </si>
  <si>
    <t>WHITE, COLIN</t>
  </si>
  <si>
    <t>BROWN, ERIC</t>
  </si>
  <si>
    <t>CRAWFORD, JOHN</t>
  </si>
  <si>
    <t>MARCAR, FRANK</t>
  </si>
  <si>
    <t>THOMSON, IAN</t>
  </si>
  <si>
    <t>LAW, ANDREW</t>
  </si>
  <si>
    <t>NIEUWENHOF, JASON</t>
  </si>
  <si>
    <t>DE WILDE, FRANS</t>
  </si>
  <si>
    <t>HAYES, JAMES</t>
  </si>
  <si>
    <t>FOX, GARRY</t>
  </si>
  <si>
    <t>SPENCER, BARRY</t>
  </si>
  <si>
    <t>ADAMS, BRIAN</t>
  </si>
  <si>
    <t>SUGDEN, CRAIG</t>
  </si>
  <si>
    <t>UNDERHILL, GEOFF</t>
  </si>
  <si>
    <t>FOWLER, RAYMOND</t>
  </si>
  <si>
    <t>BYRON, DONALD</t>
  </si>
  <si>
    <t>PALATUCCI, MATTHEW</t>
  </si>
  <si>
    <t>MILLS, DONALD</t>
  </si>
  <si>
    <t>O'FARRELL, MICHAEL</t>
  </si>
  <si>
    <t>LEE, GREGORY</t>
  </si>
  <si>
    <t>PRICE, KEVIN</t>
  </si>
  <si>
    <t>FEMIA, SAM</t>
  </si>
  <si>
    <t>CONWAY, JOHN</t>
  </si>
  <si>
    <t>MCCRANN, MICHAEL</t>
  </si>
  <si>
    <t>CROMBIE, MARK</t>
  </si>
  <si>
    <t>ELRICK, DAVID</t>
  </si>
  <si>
    <t>MAROTTA, PETER</t>
  </si>
  <si>
    <t>LAW, TONG</t>
  </si>
  <si>
    <t>TOMICH, ANDRO</t>
  </si>
  <si>
    <t>BARTON, CODY</t>
  </si>
  <si>
    <t>PARK, ROBERT</t>
  </si>
  <si>
    <t>SCHWAB, TREVOR</t>
  </si>
  <si>
    <t>RASPASS, SEBASTIAN</t>
  </si>
  <si>
    <t>TRENEAR, JOSEPH</t>
  </si>
  <si>
    <t>O'KEEFE, DARYL</t>
  </si>
  <si>
    <t>WILLIAMS, RAYMOND</t>
  </si>
  <si>
    <t>WALKADEN, PHILLIP</t>
  </si>
  <si>
    <t>WITCOMBE, MICHAEL</t>
  </si>
  <si>
    <t>GREENLAND, ANGUS</t>
  </si>
  <si>
    <t>DEMPSEY, HUNTER</t>
  </si>
  <si>
    <t>LA FOU, VICTOR</t>
  </si>
  <si>
    <t>13:03 PM</t>
  </si>
  <si>
    <t>BATTAGLIA, JOSEPH</t>
  </si>
  <si>
    <t>CALVERT, JOHN</t>
  </si>
  <si>
    <t>MURRAY, STEVEN</t>
  </si>
  <si>
    <t>MORENTIN, FAUSTINO</t>
  </si>
  <si>
    <t>13:06 PM</t>
  </si>
  <si>
    <t>BURMAN, GRAHAM</t>
  </si>
  <si>
    <t>13:05 PM</t>
  </si>
  <si>
    <t>CASTRISOS, PETER</t>
  </si>
  <si>
    <t>REOCH, BRUCE</t>
  </si>
  <si>
    <t>BURROW, KEITH</t>
  </si>
  <si>
    <t>13:17 PM</t>
  </si>
  <si>
    <t>MYERS, JOHN</t>
  </si>
  <si>
    <t>READ, SCOTT</t>
  </si>
  <si>
    <t>MATULIN, JOSIP</t>
  </si>
  <si>
    <t>RULLI, VINCENT</t>
  </si>
  <si>
    <t>13:24 PM</t>
  </si>
  <si>
    <t>AZARA, ANGELO</t>
  </si>
  <si>
    <t>13:25 PM</t>
  </si>
  <si>
    <t>TWEDDLE, RODNEY</t>
  </si>
  <si>
    <t>WHITTING, CRAIG</t>
  </si>
  <si>
    <t>ANDERSON, CHRISTOPHER</t>
  </si>
  <si>
    <t>13:43 PM</t>
  </si>
  <si>
    <t>STOCKBRIDGE, GEOFFREY</t>
  </si>
  <si>
    <t>GRIBBLE, JULIE</t>
  </si>
  <si>
    <t>13:42 PM</t>
  </si>
  <si>
    <t>SHIM, SOOJIN</t>
  </si>
  <si>
    <t>YOON, OK</t>
  </si>
  <si>
    <t>13:52 PM</t>
  </si>
  <si>
    <t>KNOX, NATHAN</t>
  </si>
  <si>
    <t>13:51 PM</t>
  </si>
  <si>
    <t>LEE, GIL</t>
  </si>
  <si>
    <t>RICHARDSON, ANTHONY</t>
  </si>
  <si>
    <t>CHOY, LACHLAN</t>
  </si>
  <si>
    <t>14:07 PM</t>
  </si>
  <si>
    <t>AIREY, CHIKKI</t>
  </si>
  <si>
    <t>HENWOOD, SAMUEL</t>
  </si>
  <si>
    <t>RICHARDS, SCOTT</t>
  </si>
  <si>
    <t>14:14 PM</t>
  </si>
  <si>
    <t>OLIVER, ARTHUR</t>
  </si>
  <si>
    <t>RICHARDS, JORDAN</t>
  </si>
  <si>
    <t>NELSON, DAVID</t>
  </si>
  <si>
    <t>MASSEY, IAN</t>
  </si>
  <si>
    <t>14:25 PM</t>
  </si>
  <si>
    <t>HYSLOP, GRAEME</t>
  </si>
  <si>
    <t>WINTERTON, WILLIAM</t>
  </si>
  <si>
    <t>HARVEY, PHILIP</t>
  </si>
  <si>
    <t>KERR, JAMES</t>
  </si>
  <si>
    <t>14:41 PM</t>
  </si>
  <si>
    <t>LINK, KEVIN</t>
  </si>
  <si>
    <t>KENNEDY, GARRY</t>
  </si>
  <si>
    <t>TRIFFITT, KENNETH</t>
  </si>
  <si>
    <t>PORTER, BRERETON</t>
  </si>
  <si>
    <t>14:46 PM</t>
  </si>
  <si>
    <t>HARRIS, DAVID</t>
  </si>
  <si>
    <t>14:50 PM</t>
  </si>
  <si>
    <t>PONSFORD, DEREK</t>
  </si>
  <si>
    <t>TOMKINS, PETER</t>
  </si>
  <si>
    <t>14:56 PM</t>
  </si>
  <si>
    <t>LATHAM, BARRY</t>
  </si>
  <si>
    <t>14:55 PM</t>
  </si>
  <si>
    <t>COHN, MICHAEL</t>
  </si>
  <si>
    <t>BUCKLEY, PETER</t>
  </si>
  <si>
    <t>BUTCHER, PHILLIP</t>
  </si>
  <si>
    <t>15:02 PM</t>
  </si>
  <si>
    <t>SHORT, GEOFFREY</t>
  </si>
  <si>
    <t>JONES, CHRISTOPHER</t>
  </si>
  <si>
    <t>TROMPP, LEIGH</t>
  </si>
  <si>
    <t>15:10 PM</t>
  </si>
  <si>
    <t>PEARD, ROBERT</t>
  </si>
  <si>
    <t>BURKE, KENNETH</t>
  </si>
  <si>
    <t>15:09 PM</t>
  </si>
  <si>
    <t>FARRELL, MARK</t>
  </si>
  <si>
    <t>SHEARER, PAUL</t>
  </si>
  <si>
    <t>15:15 PM</t>
  </si>
  <si>
    <t>GOSLING, STEPHEN</t>
  </si>
  <si>
    <t>O'ROURKE, GARRY</t>
  </si>
  <si>
    <t>WILSON, MICHAEL</t>
  </si>
  <si>
    <t>15:22 PM</t>
  </si>
  <si>
    <t>FLOYD, BRADLEY</t>
  </si>
  <si>
    <t>CRIPPS, DAVID</t>
  </si>
  <si>
    <t>DOWLER, DOUGLAS</t>
  </si>
  <si>
    <t>15:29 PM</t>
  </si>
  <si>
    <t>DONNELLY, PETER</t>
  </si>
  <si>
    <t>GALLACHER, IAIN</t>
  </si>
  <si>
    <t>CAMPBELL, SCOTT</t>
  </si>
  <si>
    <t>PEACOCK, ANDREW</t>
  </si>
  <si>
    <t>15:36 PM</t>
  </si>
  <si>
    <t>ROBERTS, MARK</t>
  </si>
  <si>
    <t>SOILAND, STEPHEN</t>
  </si>
  <si>
    <t>REDFERN, IAN</t>
  </si>
  <si>
    <t>WILSON, PATRICK</t>
  </si>
  <si>
    <t>15:48 PM</t>
  </si>
  <si>
    <t>BENBOW, PAUL</t>
  </si>
  <si>
    <t>15:47 PM</t>
  </si>
  <si>
    <t>MEAKINS, RICHARD</t>
  </si>
  <si>
    <t>POOLE, ROBERT</t>
  </si>
  <si>
    <t>15:56 PM</t>
  </si>
  <si>
    <t>HOWLETT, KENNETH</t>
  </si>
  <si>
    <t>15:55 PM</t>
  </si>
  <si>
    <t>MCMULLAN, GRAEME</t>
  </si>
  <si>
    <t>MCLEOD, GARRY</t>
  </si>
  <si>
    <t>ALEXANDER, MICHAEL</t>
  </si>
  <si>
    <t>16:01 PM</t>
  </si>
  <si>
    <t>DOWNEY, MARK</t>
  </si>
  <si>
    <t>CAMPBELL, GREG</t>
  </si>
  <si>
    <t>ZEMANEK, PATRICK</t>
  </si>
  <si>
    <t>16:10 PM</t>
  </si>
  <si>
    <t>DONNELL, JOHN</t>
  </si>
  <si>
    <t>MAY, KEITH</t>
  </si>
  <si>
    <t>16:15 PM</t>
  </si>
  <si>
    <t>PATEL, VINOD</t>
  </si>
  <si>
    <t>16:20 PM</t>
  </si>
  <si>
    <t>HALPIN, THOMAS</t>
  </si>
  <si>
    <t>16:19 PM</t>
  </si>
  <si>
    <t>SHEEHAN, CHRISTOPHER</t>
  </si>
  <si>
    <t>16:17 PM</t>
  </si>
  <si>
    <t>WILLIAMS, PHILLIP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</si>
</sst>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:mm;@"/>
  </numFmts>
  <fonts count="8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sz val="12"/>
      <name val="Arial"/>
    </font>
    <font>
      <sz val="12"/>
      <color rgb="FFFF0000"/>
      <name val="Arial"/>
      <family val="2"/>
    </font>
    <font>
      <b/>
      <sz val="11"/>
      <color theme="1"/>
      <name val="Aptos Narrow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/>
    <xf numFmtId="0" fontId="1" fillId="0" borderId="0" xfId="0" applyFont="1"/>
    <xf numFmtId="20" fontId="1" fillId="0" borderId="0" xfId="0" applyNumberFormat="1" applyFont="1" applyAlignment="1">
      <alignment horizontal="right"/>
    </xf>
    <xf numFmtId="20" fontId="2" fillId="0" borderId="0" xfId="0" applyNumberFormat="1" applyFont="1"/>
    <xf numFmtId="0" fontId="3" fillId="0" borderId="0" xfId="0" applyFont="1"/>
    <xf numFmtId="20" fontId="0" fillId="0" borderId="0" xfId="0" applyNumberFormat="1"/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8" fontId="4" fillId="0" borderId="0" xfId="0" applyNumberFormat="1" applyFont="1" applyAlignment="1">
      <alignment wrapText="1"/>
    </xf>
    <xf numFmtId="20" fontId="4" fillId="0" borderId="0" xfId="0" applyNumberFormat="1" applyFont="1" applyAlignment="1">
      <alignment wrapText="1"/>
    </xf>
    <xf numFmtId="20" fontId="5" fillId="0" borderId="0" xfId="0" applyNumberFormat="1" applyFont="1"/>
    <xf numFmtId="18" fontId="3" fillId="0" borderId="0" xfId="0" applyNumberFormat="1" applyFont="1"/>
    <xf numFmtId="0" fontId="6" fillId="0" borderId="0" xfId="0" applyFont="1"/>
    <xf numFmtId="20" fontId="0" fillId="2" borderId="0" xfId="0" applyNumberFormat="1" applyFill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20" fontId="0" fillId="0" borderId="0" xfId="0" applyNumberFormat="1" applyAlignment="1">
      <alignment horizontal="left"/>
    </xf>
    <xf numFmtId="16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8" fontId="7" fillId="0" borderId="0" xfId="0" applyNumberFormat="1" applyFont="1" applyAlignment="1">
      <alignment wrapText="1"/>
    </xf>
    <xf numFmtId="20" fontId="7" fillId="0" borderId="0" xfId="0" applyNumberFormat="1" applyFont="1" applyAlignment="1">
      <alignment wrapText="1"/>
    </xf>
    <xf numFmtId="164" fontId="7" fillId="0" borderId="0" xfId="0" applyNumberFormat="1" applyFont="1"/>
    <xf numFmtId="0" fontId="7" fillId="0" borderId="0" xfId="0" applyFont="1"/>
    <xf numFmtId="18" fontId="7" fillId="0" borderId="0" xfId="0" applyNumberFormat="1" applyFont="1"/>
    <xf numFmtId="20" fontId="7" fillId="0" borderId="0" xfId="0" applyNumberFormat="1" applyFont="1"/>
    <xf numFmtId="20" fontId="7" fillId="0" borderId="0" xfId="0" applyNumberFormat="1" applyFont="1" applyAlignment="1">
      <alignment horizontal="right"/>
    </xf>
    <xf numFmtId="164" fontId="0" fillId="0" borderId="0" xfId="0" applyNumberFormat="1"/>
    <xf numFmtId="2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53EB0-0C4D-4A9A-8623-EE61C792B6E5}">
  <dimension ref="A1:U200"/>
  <sheetViews>
    <sheetView tabSelected="1" workbookViewId="0">
      <pane ySplit="1" topLeftCell="A2" activePane="bottomLeft" state="frozen"/>
      <selection pane="bottomLeft" activeCell="C87" sqref="C87"/>
      <selection activeCell="C1" sqref="C1"/>
    </sheetView>
  </sheetViews>
  <sheetFormatPr defaultRowHeight="15"/>
  <cols>
    <col min="1" max="1" width="41" style="29" customWidth="1"/>
    <col min="2" max="2" width="46.42578125" customWidth="1"/>
    <col min="3" max="3" width="37.28515625" customWidth="1"/>
    <col min="4" max="4" width="31.42578125" customWidth="1"/>
    <col min="5" max="5" width="18.5703125" customWidth="1"/>
    <col min="6" max="6" width="17.7109375" style="30" customWidth="1"/>
    <col min="7" max="7" width="11.85546875" bestFit="1" customWidth="1"/>
    <col min="8" max="8" width="17.7109375" customWidth="1"/>
    <col min="10" max="10" width="11.42578125" customWidth="1"/>
    <col min="11" max="11" width="18.42578125" customWidth="1"/>
    <col min="14" max="14" width="21.42578125" customWidth="1"/>
    <col min="15" max="15" width="11.85546875" bestFit="1" customWidth="1"/>
    <col min="17" max="17" width="14.28515625" customWidth="1"/>
    <col min="18" max="18" width="11.85546875" bestFit="1" customWidth="1"/>
    <col min="19" max="19" width="12.42578125" style="6" bestFit="1" customWidth="1"/>
  </cols>
  <sheetData>
    <row r="1" spans="1:21" ht="1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/>
    </row>
    <row r="2" spans="1:21" ht="15.75">
      <c r="A2" s="7">
        <v>45546</v>
      </c>
      <c r="B2" s="8" t="s">
        <v>12</v>
      </c>
      <c r="C2" s="8" t="s">
        <v>13</v>
      </c>
      <c r="D2" s="8" t="s">
        <v>14</v>
      </c>
      <c r="E2" s="9">
        <v>0.27361111111111114</v>
      </c>
      <c r="F2" s="9">
        <v>0.33888888888888891</v>
      </c>
      <c r="G2" s="10">
        <v>6.5277777777777782E-2</v>
      </c>
      <c r="H2" s="11">
        <v>6.5277777777777782E-2</v>
      </c>
      <c r="I2" s="11">
        <v>0</v>
      </c>
      <c r="J2" s="11" t="s">
        <v>15</v>
      </c>
      <c r="K2" s="5" t="s">
        <v>15</v>
      </c>
      <c r="L2" s="12" t="s">
        <v>15</v>
      </c>
      <c r="M2" s="5"/>
      <c r="N2" s="13" t="s">
        <v>16</v>
      </c>
      <c r="O2" s="14">
        <f>IFERROR(AVERAGEIFS(H:H,D:D,"=*9 Hole Comp"),"N/A")</f>
        <v>7.1726190476190471E-2</v>
      </c>
      <c r="Q2" s="19"/>
      <c r="S2" s="19"/>
      <c r="U2" s="15"/>
    </row>
    <row r="3" spans="1:21" ht="15.75">
      <c r="A3" s="7">
        <v>45546</v>
      </c>
      <c r="B3" s="8" t="s">
        <v>12</v>
      </c>
      <c r="C3" s="8" t="s">
        <v>17</v>
      </c>
      <c r="D3" s="8" t="s">
        <v>14</v>
      </c>
      <c r="E3" s="9">
        <v>0.27361111111111114</v>
      </c>
      <c r="F3" s="9">
        <v>0.33888888888888891</v>
      </c>
      <c r="G3" s="10">
        <v>6.5277777777777782E-2</v>
      </c>
      <c r="H3" s="11">
        <v>6.5277777777777782E-2</v>
      </c>
      <c r="I3" s="11">
        <v>0</v>
      </c>
      <c r="J3" s="11" t="s">
        <v>15</v>
      </c>
      <c r="K3" s="5" t="s">
        <v>15</v>
      </c>
      <c r="L3" s="12" t="s">
        <v>15</v>
      </c>
      <c r="M3" s="5"/>
      <c r="N3" s="13" t="s">
        <v>18</v>
      </c>
      <c r="O3" s="14">
        <f>IFERROR(AVERAGEIFS(H:H,D:D,"=*Tee Comp"),"N/A")</f>
        <v>0.17337051618547691</v>
      </c>
      <c r="Q3" s="19"/>
      <c r="S3" s="19"/>
      <c r="U3" s="15"/>
    </row>
    <row r="4" spans="1:21" ht="15.75">
      <c r="A4" s="7">
        <v>45546</v>
      </c>
      <c r="B4" s="8" t="s">
        <v>12</v>
      </c>
      <c r="C4" s="8" t="s">
        <v>19</v>
      </c>
      <c r="D4" s="8" t="s">
        <v>14</v>
      </c>
      <c r="E4" s="9">
        <v>0.27916666666666667</v>
      </c>
      <c r="F4" s="9">
        <v>0.34513888888888888</v>
      </c>
      <c r="G4" s="10">
        <v>6.5972222222222224E-2</v>
      </c>
      <c r="H4" s="11">
        <v>6.5972222222222224E-2</v>
      </c>
      <c r="I4" s="11">
        <v>6.2499999999999778E-3</v>
      </c>
      <c r="J4" s="11" t="s">
        <v>15</v>
      </c>
      <c r="K4" s="5" t="s">
        <v>15</v>
      </c>
      <c r="L4" s="12" t="s">
        <v>15</v>
      </c>
      <c r="M4" s="5"/>
      <c r="N4" s="13" t="s">
        <v>20</v>
      </c>
      <c r="O4" s="14">
        <f>AVERAGE(I:I)</f>
        <v>6.6231343283582106E-3</v>
      </c>
      <c r="Q4" s="19"/>
      <c r="S4" s="19"/>
    </row>
    <row r="5" spans="1:21" ht="15.75">
      <c r="A5" s="7">
        <v>45546</v>
      </c>
      <c r="B5" s="8" t="s">
        <v>12</v>
      </c>
      <c r="C5" s="8" t="s">
        <v>21</v>
      </c>
      <c r="D5" s="8" t="s">
        <v>14</v>
      </c>
      <c r="E5" s="9">
        <v>0.27916666666666667</v>
      </c>
      <c r="F5" s="9">
        <v>0.34513888888888888</v>
      </c>
      <c r="G5" s="10">
        <v>6.5972222222222224E-2</v>
      </c>
      <c r="H5" s="11">
        <v>6.5972222222222224E-2</v>
      </c>
      <c r="I5" s="11">
        <v>6.2499999999999778E-3</v>
      </c>
      <c r="J5" s="11" t="s">
        <v>15</v>
      </c>
      <c r="K5" s="5" t="s">
        <v>15</v>
      </c>
      <c r="L5" s="12" t="s">
        <v>15</v>
      </c>
      <c r="M5" s="5"/>
    </row>
    <row r="6" spans="1:21" ht="15.75">
      <c r="A6" s="7">
        <v>45546</v>
      </c>
      <c r="B6" s="8" t="s">
        <v>12</v>
      </c>
      <c r="C6" s="8" t="s">
        <v>22</v>
      </c>
      <c r="D6" s="8" t="s">
        <v>14</v>
      </c>
      <c r="E6" s="9">
        <v>0.28472222222222221</v>
      </c>
      <c r="F6" s="9">
        <v>0.36527777777777776</v>
      </c>
      <c r="G6" s="10">
        <v>8.0555555555555561E-2</v>
      </c>
      <c r="H6" s="11">
        <v>7.9861111111111105E-2</v>
      </c>
      <c r="I6" s="11">
        <v>1.9444444444444431E-2</v>
      </c>
      <c r="J6" s="11" t="s">
        <v>15</v>
      </c>
      <c r="K6" s="5" t="s">
        <v>15</v>
      </c>
      <c r="L6" s="12" t="s">
        <v>15</v>
      </c>
      <c r="M6" s="5"/>
      <c r="O6" s="6"/>
      <c r="R6" s="16"/>
    </row>
    <row r="7" spans="1:21" ht="15.75">
      <c r="A7" s="7">
        <v>45546</v>
      </c>
      <c r="B7" s="8" t="s">
        <v>12</v>
      </c>
      <c r="C7" s="8" t="s">
        <v>23</v>
      </c>
      <c r="D7" s="8" t="s">
        <v>14</v>
      </c>
      <c r="E7" s="9">
        <v>0.28472222222222221</v>
      </c>
      <c r="F7" s="9">
        <v>0.36458333333333331</v>
      </c>
      <c r="G7" s="10">
        <v>7.9861111111111105E-2</v>
      </c>
      <c r="H7" s="11">
        <v>7.9861111111111105E-2</v>
      </c>
      <c r="I7" s="11">
        <v>1.9444444444444431E-2</v>
      </c>
      <c r="J7" s="11" t="s">
        <v>15</v>
      </c>
      <c r="K7" s="5" t="s">
        <v>15</v>
      </c>
      <c r="L7" s="12" t="s">
        <v>15</v>
      </c>
      <c r="M7" s="5"/>
      <c r="O7" s="17"/>
    </row>
    <row r="8" spans="1:21" ht="15.75">
      <c r="A8" s="7">
        <v>45546</v>
      </c>
      <c r="B8" s="8" t="s">
        <v>12</v>
      </c>
      <c r="C8" s="8" t="s">
        <v>24</v>
      </c>
      <c r="D8" s="8" t="s">
        <v>14</v>
      </c>
      <c r="E8" s="9">
        <v>0.28472222222222221</v>
      </c>
      <c r="F8" s="9">
        <v>0.36458333333333331</v>
      </c>
      <c r="G8" s="10">
        <v>7.9861111111111105E-2</v>
      </c>
      <c r="H8" s="11">
        <v>7.9861111111111105E-2</v>
      </c>
      <c r="I8" s="11">
        <v>1.9444444444444431E-2</v>
      </c>
      <c r="J8" s="11" t="s">
        <v>15</v>
      </c>
      <c r="K8" s="5" t="s">
        <v>15</v>
      </c>
      <c r="L8" s="12" t="s">
        <v>15</v>
      </c>
      <c r="M8" s="5"/>
      <c r="O8" s="17"/>
    </row>
    <row r="9" spans="1:21" ht="15.75">
      <c r="A9" s="7">
        <v>45546</v>
      </c>
      <c r="B9" s="8" t="s">
        <v>12</v>
      </c>
      <c r="C9" s="8" t="s">
        <v>25</v>
      </c>
      <c r="D9" s="8" t="s">
        <v>26</v>
      </c>
      <c r="E9" s="9">
        <v>0.29583333333333334</v>
      </c>
      <c r="F9" s="9">
        <v>0.45069444444444445</v>
      </c>
      <c r="G9" s="10">
        <v>0.15486111111111112</v>
      </c>
      <c r="H9" s="11">
        <v>0.15486111111111112</v>
      </c>
      <c r="I9" s="11">
        <v>0</v>
      </c>
      <c r="J9" s="11" t="s">
        <v>15</v>
      </c>
      <c r="K9" s="5" t="s">
        <v>15</v>
      </c>
      <c r="L9" s="12" t="s">
        <v>15</v>
      </c>
      <c r="M9" s="5"/>
      <c r="O9" s="18"/>
    </row>
    <row r="10" spans="1:21" ht="15.75">
      <c r="A10" s="7">
        <v>45546</v>
      </c>
      <c r="B10" s="8" t="s">
        <v>12</v>
      </c>
      <c r="C10" s="8" t="s">
        <v>27</v>
      </c>
      <c r="D10" s="8" t="s">
        <v>26</v>
      </c>
      <c r="E10" s="9">
        <v>0.29583333333333334</v>
      </c>
      <c r="F10" s="9">
        <v>0.4513888888888889</v>
      </c>
      <c r="G10" s="10">
        <v>0.15555555555555556</v>
      </c>
      <c r="H10" s="11">
        <v>0.15486111111111112</v>
      </c>
      <c r="I10" s="11">
        <v>0</v>
      </c>
      <c r="J10" s="11" t="s">
        <v>15</v>
      </c>
      <c r="K10" s="5" t="s">
        <v>15</v>
      </c>
      <c r="L10" s="12" t="s">
        <v>15</v>
      </c>
      <c r="M10" s="5"/>
      <c r="O10" s="18"/>
    </row>
    <row r="11" spans="1:21" ht="15.75">
      <c r="A11" s="7">
        <v>45546</v>
      </c>
      <c r="B11" s="8" t="s">
        <v>12</v>
      </c>
      <c r="C11" s="8" t="s">
        <v>28</v>
      </c>
      <c r="D11" s="8" t="s">
        <v>26</v>
      </c>
      <c r="E11" s="9">
        <v>0.29583333333333334</v>
      </c>
      <c r="F11" s="9">
        <v>0.45069444444444445</v>
      </c>
      <c r="G11" s="10">
        <v>0.15486111111111112</v>
      </c>
      <c r="H11" s="11">
        <v>0.15486111111111112</v>
      </c>
      <c r="I11" s="11">
        <v>0</v>
      </c>
      <c r="J11" s="11" t="s">
        <v>15</v>
      </c>
      <c r="K11" s="5" t="s">
        <v>15</v>
      </c>
      <c r="L11" s="12" t="s">
        <v>15</v>
      </c>
      <c r="M11" s="5"/>
    </row>
    <row r="12" spans="1:21" ht="15.75">
      <c r="A12" s="7">
        <v>45546</v>
      </c>
      <c r="B12" s="8" t="s">
        <v>12</v>
      </c>
      <c r="C12" s="8" t="s">
        <v>29</v>
      </c>
      <c r="D12" s="8" t="s">
        <v>26</v>
      </c>
      <c r="E12" s="9">
        <v>0.29583333333333334</v>
      </c>
      <c r="F12" s="9">
        <v>0.4513888888888889</v>
      </c>
      <c r="G12" s="10">
        <v>0.15555555555555556</v>
      </c>
      <c r="H12" s="11">
        <v>0.15486111111111112</v>
      </c>
      <c r="I12" s="11">
        <v>0</v>
      </c>
      <c r="J12" s="11" t="s">
        <v>15</v>
      </c>
      <c r="K12" s="5" t="s">
        <v>15</v>
      </c>
      <c r="L12" s="12" t="s">
        <v>15</v>
      </c>
      <c r="M12" s="5"/>
    </row>
    <row r="13" spans="1:21" ht="15.75">
      <c r="A13" s="7">
        <v>45546</v>
      </c>
      <c r="B13" s="8" t="s">
        <v>12</v>
      </c>
      <c r="C13" s="8" t="s">
        <v>30</v>
      </c>
      <c r="D13" s="8" t="s">
        <v>26</v>
      </c>
      <c r="E13" s="9">
        <v>0.30138888888888887</v>
      </c>
      <c r="F13" s="9">
        <v>0.46597222222222223</v>
      </c>
      <c r="G13" s="10">
        <v>0.16458333333333333</v>
      </c>
      <c r="H13" s="11">
        <v>0.16458333333333333</v>
      </c>
      <c r="I13" s="11">
        <v>1.5277777777777779E-2</v>
      </c>
      <c r="J13" s="11" t="s">
        <v>15</v>
      </c>
      <c r="K13" s="5" t="s">
        <v>15</v>
      </c>
      <c r="L13" s="12" t="s">
        <v>15</v>
      </c>
      <c r="M13" s="5"/>
    </row>
    <row r="14" spans="1:21" ht="15.75">
      <c r="A14" s="7">
        <v>45546</v>
      </c>
      <c r="B14" s="8" t="s">
        <v>12</v>
      </c>
      <c r="C14" s="8" t="s">
        <v>31</v>
      </c>
      <c r="D14" s="8" t="s">
        <v>26</v>
      </c>
      <c r="E14" s="9">
        <v>0.30138888888888887</v>
      </c>
      <c r="F14" s="9">
        <v>0.46597222222222223</v>
      </c>
      <c r="G14" s="10">
        <v>0.16458333333333333</v>
      </c>
      <c r="H14" s="11">
        <v>0.16458333333333333</v>
      </c>
      <c r="I14" s="11">
        <v>1.5277777777777779E-2</v>
      </c>
      <c r="J14" s="11" t="s">
        <v>15</v>
      </c>
      <c r="K14" s="5" t="s">
        <v>15</v>
      </c>
      <c r="L14" s="12" t="s">
        <v>15</v>
      </c>
      <c r="M14" s="5"/>
      <c r="P14" s="6"/>
    </row>
    <row r="15" spans="1:21" ht="15.75">
      <c r="A15" s="7">
        <v>45546</v>
      </c>
      <c r="B15" s="8" t="s">
        <v>12</v>
      </c>
      <c r="C15" s="8" t="s">
        <v>32</v>
      </c>
      <c r="D15" s="8" t="s">
        <v>26</v>
      </c>
      <c r="E15" s="9">
        <v>0.30138888888888887</v>
      </c>
      <c r="F15" s="9">
        <v>0.46597222222222223</v>
      </c>
      <c r="G15" s="10">
        <v>0.16458333333333333</v>
      </c>
      <c r="H15" s="11">
        <v>0.16458333333333333</v>
      </c>
      <c r="I15" s="11">
        <v>1.5277777777777779E-2</v>
      </c>
      <c r="J15" s="11" t="s">
        <v>15</v>
      </c>
      <c r="K15" s="5" t="s">
        <v>15</v>
      </c>
      <c r="L15" s="12" t="s">
        <v>15</v>
      </c>
      <c r="M15" s="5"/>
      <c r="P15" s="6"/>
    </row>
    <row r="16" spans="1:21" ht="15.75">
      <c r="A16" s="7">
        <v>45546</v>
      </c>
      <c r="B16" s="8" t="s">
        <v>12</v>
      </c>
      <c r="C16" s="8" t="s">
        <v>33</v>
      </c>
      <c r="D16" s="8" t="s">
        <v>26</v>
      </c>
      <c r="E16" s="9">
        <v>0.30138888888888887</v>
      </c>
      <c r="F16" s="9">
        <v>0.46597222222222223</v>
      </c>
      <c r="G16" s="10">
        <v>0.16458333333333333</v>
      </c>
      <c r="H16" s="11">
        <v>0.16458333333333333</v>
      </c>
      <c r="I16" s="11">
        <v>1.5277777777777779E-2</v>
      </c>
      <c r="J16" s="11" t="s">
        <v>15</v>
      </c>
      <c r="K16" s="5" t="s">
        <v>15</v>
      </c>
      <c r="L16" s="12" t="s">
        <v>15</v>
      </c>
      <c r="M16" s="5"/>
      <c r="P16" s="6"/>
    </row>
    <row r="17" spans="1:17" ht="15.75">
      <c r="A17" s="7">
        <v>45546</v>
      </c>
      <c r="B17" s="8" t="s">
        <v>12</v>
      </c>
      <c r="C17" s="8" t="s">
        <v>34</v>
      </c>
      <c r="D17" s="8" t="s">
        <v>26</v>
      </c>
      <c r="E17" s="9">
        <v>0.30694444444444446</v>
      </c>
      <c r="F17" s="9">
        <v>0.47361111111111109</v>
      </c>
      <c r="G17" s="10">
        <v>0.16666666666666666</v>
      </c>
      <c r="H17" s="11">
        <v>0.16666666666666666</v>
      </c>
      <c r="I17" s="11">
        <v>7.6388888888888618E-3</v>
      </c>
      <c r="J17" s="11" t="s">
        <v>15</v>
      </c>
      <c r="K17" s="5" t="s">
        <v>15</v>
      </c>
      <c r="L17" s="12" t="s">
        <v>15</v>
      </c>
      <c r="M17" s="5"/>
    </row>
    <row r="18" spans="1:17" ht="15.75">
      <c r="A18" s="7">
        <v>45546</v>
      </c>
      <c r="B18" s="8" t="s">
        <v>12</v>
      </c>
      <c r="C18" s="8" t="s">
        <v>35</v>
      </c>
      <c r="D18" s="8" t="s">
        <v>26</v>
      </c>
      <c r="E18" s="9">
        <v>0.30694444444444446</v>
      </c>
      <c r="F18" s="9">
        <v>0.47361111111111109</v>
      </c>
      <c r="G18" s="10">
        <v>0.16666666666666666</v>
      </c>
      <c r="H18" s="11">
        <v>0.16666666666666666</v>
      </c>
      <c r="I18" s="11">
        <v>7.6388888888888618E-3</v>
      </c>
      <c r="J18" s="11" t="s">
        <v>15</v>
      </c>
      <c r="K18" s="5" t="s">
        <v>15</v>
      </c>
      <c r="L18" s="12" t="s">
        <v>15</v>
      </c>
      <c r="M18" s="5"/>
    </row>
    <row r="19" spans="1:17" ht="15.75">
      <c r="A19" s="7">
        <v>45546</v>
      </c>
      <c r="B19" s="8" t="s">
        <v>12</v>
      </c>
      <c r="C19" s="8" t="s">
        <v>36</v>
      </c>
      <c r="D19" s="8" t="s">
        <v>26</v>
      </c>
      <c r="E19" s="9">
        <v>0.30694444444444446</v>
      </c>
      <c r="F19" s="9">
        <v>0.47361111111111109</v>
      </c>
      <c r="G19" s="10">
        <v>0.16666666666666666</v>
      </c>
      <c r="H19" s="11">
        <v>0.16666666666666666</v>
      </c>
      <c r="I19" s="11">
        <v>7.6388888888888618E-3</v>
      </c>
      <c r="J19" s="11" t="s">
        <v>15</v>
      </c>
      <c r="K19" s="5" t="s">
        <v>15</v>
      </c>
      <c r="L19" s="12" t="s">
        <v>15</v>
      </c>
      <c r="M19" s="5"/>
    </row>
    <row r="20" spans="1:17" ht="15.75">
      <c r="A20" s="7">
        <v>45546</v>
      </c>
      <c r="B20" s="8" t="s">
        <v>12</v>
      </c>
      <c r="C20" s="8" t="s">
        <v>37</v>
      </c>
      <c r="D20" s="8" t="s">
        <v>26</v>
      </c>
      <c r="E20" s="9">
        <v>0.30694444444444446</v>
      </c>
      <c r="F20" s="9">
        <v>0.47361111111111109</v>
      </c>
      <c r="G20" s="10">
        <v>0.16666666666666666</v>
      </c>
      <c r="H20" s="11">
        <v>0.16666666666666666</v>
      </c>
      <c r="I20" s="11">
        <v>7.6388888888888618E-3</v>
      </c>
      <c r="J20" s="11" t="s">
        <v>15</v>
      </c>
      <c r="K20" s="5" t="s">
        <v>15</v>
      </c>
      <c r="L20" s="12" t="s">
        <v>15</v>
      </c>
      <c r="M20" s="5"/>
    </row>
    <row r="21" spans="1:17" ht="15.75">
      <c r="A21" s="7">
        <v>45546</v>
      </c>
      <c r="B21" s="8" t="s">
        <v>12</v>
      </c>
      <c r="C21" s="8" t="s">
        <v>38</v>
      </c>
      <c r="D21" s="8" t="s">
        <v>26</v>
      </c>
      <c r="E21" s="9">
        <v>0.3125</v>
      </c>
      <c r="F21" s="9">
        <v>0.48541666666666666</v>
      </c>
      <c r="G21" s="10">
        <v>0.17291666666666666</v>
      </c>
      <c r="H21" s="11">
        <v>0.17291666666666666</v>
      </c>
      <c r="I21" s="11">
        <v>1.1805555555555569E-2</v>
      </c>
      <c r="J21" s="11" t="s">
        <v>15</v>
      </c>
      <c r="K21" s="5" t="s">
        <v>15</v>
      </c>
      <c r="L21" s="12" t="s">
        <v>15</v>
      </c>
      <c r="M21" s="5"/>
    </row>
    <row r="22" spans="1:17" ht="15.75">
      <c r="A22" s="7">
        <v>45546</v>
      </c>
      <c r="B22" s="8" t="s">
        <v>12</v>
      </c>
      <c r="C22" s="8" t="s">
        <v>39</v>
      </c>
      <c r="D22" s="8" t="s">
        <v>26</v>
      </c>
      <c r="E22" s="9">
        <v>0.3125</v>
      </c>
      <c r="F22" s="9">
        <v>0.4861111111111111</v>
      </c>
      <c r="G22" s="10">
        <v>0.1736111111111111</v>
      </c>
      <c r="H22" s="11">
        <v>0.17291666666666666</v>
      </c>
      <c r="I22" s="11">
        <v>1.1805555555555569E-2</v>
      </c>
      <c r="J22" s="11" t="s">
        <v>15</v>
      </c>
      <c r="K22" s="5" t="s">
        <v>15</v>
      </c>
      <c r="L22" s="12" t="s">
        <v>15</v>
      </c>
      <c r="M22" s="5"/>
      <c r="O22" s="19"/>
      <c r="Q22" s="6"/>
    </row>
    <row r="23" spans="1:17" ht="15.75">
      <c r="A23" s="7">
        <v>45546</v>
      </c>
      <c r="B23" s="8" t="s">
        <v>12</v>
      </c>
      <c r="C23" s="8" t="s">
        <v>40</v>
      </c>
      <c r="D23" s="8" t="s">
        <v>26</v>
      </c>
      <c r="E23" s="9">
        <v>0.3125</v>
      </c>
      <c r="F23" s="9">
        <v>0.48680555555555555</v>
      </c>
      <c r="G23" s="10">
        <v>0.17430555555555555</v>
      </c>
      <c r="H23" s="11">
        <v>0.17291666666666666</v>
      </c>
      <c r="I23" s="11">
        <v>1.1805555555555569E-2</v>
      </c>
      <c r="J23" s="11" t="s">
        <v>15</v>
      </c>
      <c r="K23" s="5" t="s">
        <v>15</v>
      </c>
      <c r="L23" s="12" t="s">
        <v>15</v>
      </c>
      <c r="M23" s="5"/>
    </row>
    <row r="24" spans="1:17" ht="15.75">
      <c r="A24" s="7">
        <v>45546</v>
      </c>
      <c r="B24" s="8" t="s">
        <v>12</v>
      </c>
      <c r="C24" s="8" t="s">
        <v>41</v>
      </c>
      <c r="D24" s="8" t="s">
        <v>26</v>
      </c>
      <c r="E24" s="9">
        <v>0.31805555555555554</v>
      </c>
      <c r="F24" s="9">
        <v>0.48888888888888887</v>
      </c>
      <c r="G24" s="10">
        <v>0.17083333333333334</v>
      </c>
      <c r="H24" s="11">
        <v>0.17083333333333334</v>
      </c>
      <c r="I24" s="11">
        <v>3.4722222222222099E-3</v>
      </c>
      <c r="J24" s="11" t="s">
        <v>15</v>
      </c>
      <c r="K24" s="5" t="s">
        <v>15</v>
      </c>
      <c r="L24" s="12" t="s">
        <v>15</v>
      </c>
      <c r="M24" s="5"/>
    </row>
    <row r="25" spans="1:17" ht="15.75">
      <c r="A25" s="7">
        <v>45546</v>
      </c>
      <c r="B25" s="8" t="s">
        <v>12</v>
      </c>
      <c r="C25" s="8" t="s">
        <v>42</v>
      </c>
      <c r="D25" s="8" t="s">
        <v>26</v>
      </c>
      <c r="E25" s="9">
        <v>0.31805555555555554</v>
      </c>
      <c r="F25" s="9">
        <v>0.49027777777777776</v>
      </c>
      <c r="G25" s="10">
        <v>0.17222222222222222</v>
      </c>
      <c r="H25" s="11">
        <v>0.17083333333333334</v>
      </c>
      <c r="I25" s="11">
        <v>3.4722222222222099E-3</v>
      </c>
      <c r="J25" s="11" t="s">
        <v>15</v>
      </c>
      <c r="K25" s="5" t="s">
        <v>15</v>
      </c>
      <c r="L25" s="12" t="s">
        <v>15</v>
      </c>
      <c r="M25" s="5"/>
    </row>
    <row r="26" spans="1:17" ht="15.75">
      <c r="A26" s="7">
        <v>45546</v>
      </c>
      <c r="B26" s="8" t="s">
        <v>12</v>
      </c>
      <c r="C26" s="8" t="s">
        <v>43</v>
      </c>
      <c r="D26" s="8" t="s">
        <v>26</v>
      </c>
      <c r="E26" s="9">
        <v>0.31805555555555554</v>
      </c>
      <c r="F26" s="9">
        <v>0.48888888888888887</v>
      </c>
      <c r="G26" s="10">
        <v>0.17083333333333334</v>
      </c>
      <c r="H26" s="11">
        <v>0.17083333333333334</v>
      </c>
      <c r="I26" s="11">
        <v>3.4722222222222099E-3</v>
      </c>
      <c r="J26" s="11" t="s">
        <v>15</v>
      </c>
      <c r="K26" s="5" t="s">
        <v>15</v>
      </c>
      <c r="L26" s="12" t="s">
        <v>15</v>
      </c>
      <c r="M26" s="5"/>
    </row>
    <row r="27" spans="1:17" ht="15.75">
      <c r="A27" s="7">
        <v>45546</v>
      </c>
      <c r="B27" s="8" t="s">
        <v>12</v>
      </c>
      <c r="C27" s="8" t="s">
        <v>44</v>
      </c>
      <c r="D27" s="8" t="s">
        <v>26</v>
      </c>
      <c r="E27" s="9">
        <v>0.31805555555555554</v>
      </c>
      <c r="F27" s="9">
        <v>0.48888888888888887</v>
      </c>
      <c r="G27" s="10">
        <v>0.17083333333333334</v>
      </c>
      <c r="H27" s="11">
        <v>0.17083333333333334</v>
      </c>
      <c r="I27" s="11">
        <v>3.4722222222222099E-3</v>
      </c>
      <c r="J27" s="11" t="s">
        <v>15</v>
      </c>
      <c r="K27" s="5" t="s">
        <v>15</v>
      </c>
      <c r="L27" s="12" t="s">
        <v>15</v>
      </c>
      <c r="M27" s="5"/>
    </row>
    <row r="28" spans="1:17" ht="15.75">
      <c r="A28" s="7">
        <v>45546</v>
      </c>
      <c r="B28" s="8" t="s">
        <v>12</v>
      </c>
      <c r="C28" s="8" t="s">
        <v>45</v>
      </c>
      <c r="D28" s="8" t="s">
        <v>26</v>
      </c>
      <c r="E28" s="9">
        <v>0.32361111111111113</v>
      </c>
      <c r="F28" s="9">
        <v>0.50694444444444442</v>
      </c>
      <c r="G28" s="10">
        <v>0.18333333333333332</v>
      </c>
      <c r="H28" s="11">
        <v>0.17222222222222222</v>
      </c>
      <c r="I28" s="11">
        <v>6.9444444444444753E-3</v>
      </c>
      <c r="J28" s="11" t="s">
        <v>15</v>
      </c>
      <c r="K28" s="5" t="s">
        <v>15</v>
      </c>
      <c r="L28" s="12" t="s">
        <v>15</v>
      </c>
      <c r="M28" s="5"/>
    </row>
    <row r="29" spans="1:17" ht="15.75">
      <c r="A29" s="7">
        <v>45546</v>
      </c>
      <c r="B29" s="8" t="s">
        <v>12</v>
      </c>
      <c r="C29" s="8" t="s">
        <v>46</v>
      </c>
      <c r="D29" s="8" t="s">
        <v>26</v>
      </c>
      <c r="E29" s="9">
        <v>0.32361111111111113</v>
      </c>
      <c r="F29" s="9">
        <v>0.49583333333333335</v>
      </c>
      <c r="G29" s="10">
        <v>0.17222222222222222</v>
      </c>
      <c r="H29" s="11">
        <v>0.17222222222222222</v>
      </c>
      <c r="I29" s="11">
        <v>6.9444444444444753E-3</v>
      </c>
      <c r="J29" s="11" t="s">
        <v>15</v>
      </c>
      <c r="K29" s="5" t="s">
        <v>15</v>
      </c>
      <c r="L29" s="12" t="s">
        <v>15</v>
      </c>
      <c r="M29" s="5"/>
    </row>
    <row r="30" spans="1:17" ht="15.75">
      <c r="A30" s="7">
        <v>45546</v>
      </c>
      <c r="B30" s="8" t="s">
        <v>12</v>
      </c>
      <c r="C30" s="8" t="s">
        <v>47</v>
      </c>
      <c r="D30" s="8" t="s">
        <v>26</v>
      </c>
      <c r="E30" s="9">
        <v>0.32361111111111113</v>
      </c>
      <c r="F30" s="9">
        <v>0.49583333333333335</v>
      </c>
      <c r="G30" s="10">
        <v>0.17222222222222222</v>
      </c>
      <c r="H30" s="11">
        <v>0.17222222222222222</v>
      </c>
      <c r="I30" s="11">
        <v>6.9444444444444753E-3</v>
      </c>
      <c r="J30" s="11" t="s">
        <v>15</v>
      </c>
      <c r="K30" s="5" t="s">
        <v>15</v>
      </c>
      <c r="L30" s="12" t="s">
        <v>15</v>
      </c>
      <c r="M30" s="5"/>
    </row>
    <row r="31" spans="1:17" ht="15.75">
      <c r="A31" s="7">
        <v>45546</v>
      </c>
      <c r="B31" s="8" t="s">
        <v>12</v>
      </c>
      <c r="C31" s="8" t="s">
        <v>48</v>
      </c>
      <c r="D31" s="8" t="s">
        <v>26</v>
      </c>
      <c r="E31" s="9">
        <v>0.32916666666666666</v>
      </c>
      <c r="F31" s="9">
        <v>0.50138888888888888</v>
      </c>
      <c r="G31" s="10">
        <v>0.17222222222222222</v>
      </c>
      <c r="H31" s="11">
        <v>0.17222222222222222</v>
      </c>
      <c r="I31" s="11">
        <v>5.5555555555555358E-3</v>
      </c>
      <c r="J31" s="11" t="s">
        <v>15</v>
      </c>
      <c r="K31" s="5" t="s">
        <v>15</v>
      </c>
      <c r="L31" s="12" t="s">
        <v>15</v>
      </c>
      <c r="M31" s="5"/>
    </row>
    <row r="32" spans="1:17" ht="15.75">
      <c r="A32" s="7">
        <v>45546</v>
      </c>
      <c r="B32" s="8" t="s">
        <v>12</v>
      </c>
      <c r="C32" s="8" t="s">
        <v>49</v>
      </c>
      <c r="D32" s="8" t="s">
        <v>26</v>
      </c>
      <c r="E32" s="9">
        <v>0.32916666666666666</v>
      </c>
      <c r="F32" s="9">
        <v>0.50208333333333333</v>
      </c>
      <c r="G32" s="10">
        <v>0.17291666666666666</v>
      </c>
      <c r="H32" s="11">
        <v>0.17222222222222222</v>
      </c>
      <c r="I32" s="11">
        <v>5.5555555555555358E-3</v>
      </c>
      <c r="J32" s="11" t="s">
        <v>15</v>
      </c>
      <c r="K32" s="5" t="s">
        <v>15</v>
      </c>
      <c r="L32" s="12" t="s">
        <v>15</v>
      </c>
      <c r="M32" s="5"/>
    </row>
    <row r="33" spans="1:13" ht="15.75">
      <c r="A33" s="7">
        <v>45546</v>
      </c>
      <c r="B33" s="8" t="s">
        <v>12</v>
      </c>
      <c r="C33" s="8" t="s">
        <v>50</v>
      </c>
      <c r="D33" s="8" t="s">
        <v>26</v>
      </c>
      <c r="E33" s="9">
        <v>0.32916666666666666</v>
      </c>
      <c r="F33" s="9">
        <v>0.50138888888888888</v>
      </c>
      <c r="G33" s="10">
        <v>0.17222222222222222</v>
      </c>
      <c r="H33" s="11">
        <v>0.17222222222222222</v>
      </c>
      <c r="I33" s="11">
        <v>5.5555555555555358E-3</v>
      </c>
      <c r="J33" s="11" t="s">
        <v>15</v>
      </c>
      <c r="K33" s="5" t="s">
        <v>15</v>
      </c>
      <c r="L33" s="12" t="s">
        <v>15</v>
      </c>
      <c r="M33" s="5"/>
    </row>
    <row r="34" spans="1:13" ht="15.75">
      <c r="A34" s="7">
        <v>45546</v>
      </c>
      <c r="B34" s="8" t="s">
        <v>12</v>
      </c>
      <c r="C34" s="8" t="s">
        <v>51</v>
      </c>
      <c r="D34" s="8" t="s">
        <v>26</v>
      </c>
      <c r="E34" s="9">
        <v>0.32916666666666666</v>
      </c>
      <c r="F34" s="9">
        <v>0.50208333333333333</v>
      </c>
      <c r="G34" s="10">
        <v>0.17291666666666666</v>
      </c>
      <c r="H34" s="11">
        <v>0.17222222222222222</v>
      </c>
      <c r="I34" s="11">
        <v>5.5555555555555358E-3</v>
      </c>
      <c r="J34" s="11" t="s">
        <v>15</v>
      </c>
      <c r="K34" s="5" t="s">
        <v>15</v>
      </c>
      <c r="L34" s="12" t="s">
        <v>15</v>
      </c>
      <c r="M34" s="5"/>
    </row>
    <row r="35" spans="1:13" ht="15.75">
      <c r="A35" s="7">
        <v>45546</v>
      </c>
      <c r="B35" s="8" t="s">
        <v>12</v>
      </c>
      <c r="C35" s="8" t="s">
        <v>52</v>
      </c>
      <c r="D35" s="8" t="s">
        <v>26</v>
      </c>
      <c r="E35" s="9">
        <v>0.3347222222222222</v>
      </c>
      <c r="F35" s="9">
        <v>0.51041666666666663</v>
      </c>
      <c r="G35" s="10">
        <v>0.17569444444444443</v>
      </c>
      <c r="H35" s="11">
        <v>0.17569444444444443</v>
      </c>
      <c r="I35" s="11">
        <v>9.0277777777777457E-3</v>
      </c>
      <c r="J35" s="11" t="s">
        <v>15</v>
      </c>
      <c r="K35" s="5" t="s">
        <v>15</v>
      </c>
      <c r="L35" s="12" t="s">
        <v>15</v>
      </c>
      <c r="M35" s="5"/>
    </row>
    <row r="36" spans="1:13" ht="15.75">
      <c r="A36" s="7">
        <v>45546</v>
      </c>
      <c r="B36" s="8" t="s">
        <v>12</v>
      </c>
      <c r="C36" s="8" t="s">
        <v>53</v>
      </c>
      <c r="D36" s="8" t="s">
        <v>26</v>
      </c>
      <c r="E36" s="9">
        <v>0.3347222222222222</v>
      </c>
      <c r="F36" s="9">
        <v>0.51180555555555551</v>
      </c>
      <c r="G36" s="10">
        <v>0.17708333333333334</v>
      </c>
      <c r="H36" s="11">
        <v>0.17569444444444443</v>
      </c>
      <c r="I36" s="11">
        <v>9.0277777777777457E-3</v>
      </c>
      <c r="J36" s="11" t="s">
        <v>15</v>
      </c>
      <c r="K36" s="5" t="s">
        <v>15</v>
      </c>
      <c r="L36" s="12" t="s">
        <v>15</v>
      </c>
      <c r="M36" s="5"/>
    </row>
    <row r="37" spans="1:13" ht="15.75">
      <c r="A37" s="7">
        <v>45546</v>
      </c>
      <c r="B37" s="8" t="s">
        <v>12</v>
      </c>
      <c r="C37" s="8" t="s">
        <v>54</v>
      </c>
      <c r="D37" s="8" t="s">
        <v>26</v>
      </c>
      <c r="E37" s="9">
        <v>0.3347222222222222</v>
      </c>
      <c r="F37" s="9">
        <v>0.51249999999999996</v>
      </c>
      <c r="G37" s="10">
        <v>0.17777777777777778</v>
      </c>
      <c r="H37" s="11">
        <v>0.17569444444444443</v>
      </c>
      <c r="I37" s="11">
        <v>9.0277777777777457E-3</v>
      </c>
      <c r="J37" s="11" t="s">
        <v>15</v>
      </c>
      <c r="K37" s="5" t="s">
        <v>15</v>
      </c>
      <c r="L37" s="12" t="s">
        <v>15</v>
      </c>
      <c r="M37" s="5"/>
    </row>
    <row r="38" spans="1:13" ht="15.75">
      <c r="A38" s="7">
        <v>45546</v>
      </c>
      <c r="B38" s="8" t="s">
        <v>12</v>
      </c>
      <c r="C38" s="8" t="s">
        <v>55</v>
      </c>
      <c r="D38" s="8" t="s">
        <v>26</v>
      </c>
      <c r="E38" s="9">
        <v>0.34027777777777779</v>
      </c>
      <c r="F38" s="9">
        <v>0.52847222222222223</v>
      </c>
      <c r="G38" s="10">
        <v>0.18819444444444444</v>
      </c>
      <c r="H38" s="11">
        <v>0.17430555555555555</v>
      </c>
      <c r="I38" s="11">
        <v>4.1666666666666519E-3</v>
      </c>
      <c r="J38" s="11" t="s">
        <v>15</v>
      </c>
      <c r="K38" s="5" t="s">
        <v>15</v>
      </c>
      <c r="L38" s="12" t="s">
        <v>15</v>
      </c>
      <c r="M38" s="5"/>
    </row>
    <row r="39" spans="1:13" ht="15.75">
      <c r="A39" s="7">
        <v>45546</v>
      </c>
      <c r="B39" s="8" t="s">
        <v>12</v>
      </c>
      <c r="C39" s="8" t="s">
        <v>56</v>
      </c>
      <c r="D39" s="8" t="s">
        <v>26</v>
      </c>
      <c r="E39" s="9">
        <v>0.34027777777777779</v>
      </c>
      <c r="F39" s="9">
        <v>0.51458333333333328</v>
      </c>
      <c r="G39" s="10">
        <v>0.17430555555555555</v>
      </c>
      <c r="H39" s="11">
        <v>0.17430555555555555</v>
      </c>
      <c r="I39" s="11">
        <v>4.1666666666666519E-3</v>
      </c>
      <c r="J39" s="11" t="s">
        <v>15</v>
      </c>
      <c r="K39" s="5" t="s">
        <v>15</v>
      </c>
      <c r="L39" s="12" t="s">
        <v>15</v>
      </c>
      <c r="M39" s="5"/>
    </row>
    <row r="40" spans="1:13" ht="15.75">
      <c r="A40" s="7">
        <v>45546</v>
      </c>
      <c r="B40" s="8" t="s">
        <v>12</v>
      </c>
      <c r="C40" s="8" t="s">
        <v>57</v>
      </c>
      <c r="D40" s="8" t="s">
        <v>26</v>
      </c>
      <c r="E40" s="9">
        <v>0.34027777777777779</v>
      </c>
      <c r="F40" s="9">
        <v>0.51666666666666672</v>
      </c>
      <c r="G40" s="10">
        <v>0.1763888888888889</v>
      </c>
      <c r="H40" s="11">
        <v>0.17430555555555555</v>
      </c>
      <c r="I40" s="11">
        <v>4.1666666666666519E-3</v>
      </c>
      <c r="J40" s="11" t="s">
        <v>15</v>
      </c>
      <c r="K40" s="5" t="s">
        <v>15</v>
      </c>
      <c r="L40" s="12" t="s">
        <v>15</v>
      </c>
      <c r="M40" s="5"/>
    </row>
    <row r="41" spans="1:13" ht="15.75">
      <c r="A41" s="7">
        <v>45546</v>
      </c>
      <c r="B41" s="8" t="s">
        <v>12</v>
      </c>
      <c r="C41" s="8" t="s">
        <v>58</v>
      </c>
      <c r="D41" s="8" t="s">
        <v>26</v>
      </c>
      <c r="E41" s="9">
        <v>0.34583333333333333</v>
      </c>
      <c r="F41" s="9">
        <v>0.52222222222222225</v>
      </c>
      <c r="G41" s="10">
        <v>0.1763888888888889</v>
      </c>
      <c r="H41" s="11">
        <v>0.1763888888888889</v>
      </c>
      <c r="I41" s="11">
        <v>7.6388888888889728E-3</v>
      </c>
      <c r="J41" s="11" t="s">
        <v>15</v>
      </c>
      <c r="K41" s="5" t="s">
        <v>15</v>
      </c>
      <c r="L41" s="12" t="s">
        <v>15</v>
      </c>
      <c r="M41" s="5"/>
    </row>
    <row r="42" spans="1:13" ht="15.75">
      <c r="A42" s="7">
        <v>45546</v>
      </c>
      <c r="B42" s="8" t="s">
        <v>12</v>
      </c>
      <c r="C42" s="8" t="s">
        <v>59</v>
      </c>
      <c r="D42" s="8" t="s">
        <v>26</v>
      </c>
      <c r="E42" s="9">
        <v>0.34583333333333333</v>
      </c>
      <c r="F42" s="9">
        <v>0.52222222222222225</v>
      </c>
      <c r="G42" s="10">
        <v>0.1763888888888889</v>
      </c>
      <c r="H42" s="11">
        <v>0.1763888888888889</v>
      </c>
      <c r="I42" s="11">
        <v>7.6388888888889728E-3</v>
      </c>
      <c r="J42" s="11" t="s">
        <v>15</v>
      </c>
      <c r="K42" s="5" t="s">
        <v>15</v>
      </c>
      <c r="L42" s="12" t="s">
        <v>15</v>
      </c>
      <c r="M42" s="5"/>
    </row>
    <row r="43" spans="1:13" ht="15.75">
      <c r="A43" s="7">
        <v>45546</v>
      </c>
      <c r="B43" s="8" t="s">
        <v>12</v>
      </c>
      <c r="C43" s="8" t="s">
        <v>60</v>
      </c>
      <c r="D43" s="8" t="s">
        <v>26</v>
      </c>
      <c r="E43" s="9">
        <v>0.34583333333333333</v>
      </c>
      <c r="F43" s="9">
        <v>0.52222222222222225</v>
      </c>
      <c r="G43" s="10">
        <v>0.1763888888888889</v>
      </c>
      <c r="H43" s="11">
        <v>0.1763888888888889</v>
      </c>
      <c r="I43" s="11">
        <v>7.6388888888889728E-3</v>
      </c>
      <c r="J43" s="11" t="s">
        <v>15</v>
      </c>
      <c r="K43" s="5" t="s">
        <v>15</v>
      </c>
      <c r="L43" s="12" t="s">
        <v>15</v>
      </c>
      <c r="M43" s="5"/>
    </row>
    <row r="44" spans="1:13" ht="15.75">
      <c r="A44" s="7">
        <v>45546</v>
      </c>
      <c r="B44" s="8" t="s">
        <v>12</v>
      </c>
      <c r="C44" s="8" t="s">
        <v>61</v>
      </c>
      <c r="D44" s="8" t="s">
        <v>26</v>
      </c>
      <c r="E44" s="9">
        <v>0.34583333333333333</v>
      </c>
      <c r="F44" s="9">
        <v>0.52222222222222225</v>
      </c>
      <c r="G44" s="10">
        <v>0.1763888888888889</v>
      </c>
      <c r="H44" s="11">
        <v>0.1763888888888889</v>
      </c>
      <c r="I44" s="11">
        <v>7.6388888888889728E-3</v>
      </c>
      <c r="J44" s="11" t="s">
        <v>15</v>
      </c>
      <c r="K44" s="5" t="s">
        <v>15</v>
      </c>
      <c r="L44" s="12" t="s">
        <v>15</v>
      </c>
      <c r="M44" s="5"/>
    </row>
    <row r="45" spans="1:13" ht="15.75">
      <c r="A45" s="7">
        <v>45546</v>
      </c>
      <c r="B45" s="8" t="s">
        <v>12</v>
      </c>
      <c r="C45" s="8" t="s">
        <v>62</v>
      </c>
      <c r="D45" s="8" t="s">
        <v>26</v>
      </c>
      <c r="E45" s="9">
        <v>0.35138888888888886</v>
      </c>
      <c r="F45" s="9">
        <v>0.52986111111111112</v>
      </c>
      <c r="G45" s="10">
        <v>0.17847222222222223</v>
      </c>
      <c r="H45" s="11">
        <v>0.17569444444444443</v>
      </c>
      <c r="I45" s="11">
        <v>4.8611111111110938E-3</v>
      </c>
      <c r="J45" s="11" t="s">
        <v>15</v>
      </c>
      <c r="K45" s="5" t="s">
        <v>15</v>
      </c>
      <c r="L45" s="12" t="s">
        <v>15</v>
      </c>
      <c r="M45" s="5"/>
    </row>
    <row r="46" spans="1:13" ht="15.75">
      <c r="A46" s="7">
        <v>45546</v>
      </c>
      <c r="B46" s="8" t="s">
        <v>12</v>
      </c>
      <c r="C46" s="8" t="s">
        <v>63</v>
      </c>
      <c r="D46" s="8" t="s">
        <v>26</v>
      </c>
      <c r="E46" s="9">
        <v>0.35138888888888886</v>
      </c>
      <c r="F46" s="9">
        <v>0.52708333333333335</v>
      </c>
      <c r="G46" s="10">
        <v>0.17569444444444443</v>
      </c>
      <c r="H46" s="11">
        <v>0.17569444444444443</v>
      </c>
      <c r="I46" s="11">
        <v>4.8611111111110938E-3</v>
      </c>
      <c r="J46" s="11" t="s">
        <v>15</v>
      </c>
      <c r="K46" s="5" t="s">
        <v>15</v>
      </c>
      <c r="L46" s="12" t="s">
        <v>15</v>
      </c>
      <c r="M46" s="5"/>
    </row>
    <row r="47" spans="1:13" ht="15.75">
      <c r="A47" s="7">
        <v>45546</v>
      </c>
      <c r="B47" s="8" t="s">
        <v>12</v>
      </c>
      <c r="C47" s="8" t="s">
        <v>64</v>
      </c>
      <c r="D47" s="8" t="s">
        <v>26</v>
      </c>
      <c r="E47" s="9">
        <v>0.35138888888888886</v>
      </c>
      <c r="F47" s="9">
        <v>0.52986111111111112</v>
      </c>
      <c r="G47" s="10">
        <v>0.17847222222222223</v>
      </c>
      <c r="H47" s="11">
        <v>0.17569444444444443</v>
      </c>
      <c r="I47" s="11">
        <v>4.8611111111110938E-3</v>
      </c>
      <c r="J47" s="11" t="s">
        <v>15</v>
      </c>
      <c r="K47" s="5" t="s">
        <v>15</v>
      </c>
      <c r="L47" s="12" t="s">
        <v>15</v>
      </c>
      <c r="M47" s="5"/>
    </row>
    <row r="48" spans="1:13" ht="15.75">
      <c r="A48" s="7">
        <v>45546</v>
      </c>
      <c r="B48" s="8" t="s">
        <v>12</v>
      </c>
      <c r="C48" s="8" t="s">
        <v>65</v>
      </c>
      <c r="D48" s="8" t="s">
        <v>26</v>
      </c>
      <c r="E48" s="9">
        <v>0.35138888888888886</v>
      </c>
      <c r="F48" s="9">
        <v>0.52708333333333335</v>
      </c>
      <c r="G48" s="10">
        <v>0.17569444444444443</v>
      </c>
      <c r="H48" s="11">
        <v>0.17569444444444443</v>
      </c>
      <c r="I48" s="11">
        <v>4.8611111111110938E-3</v>
      </c>
      <c r="J48" s="11" t="s">
        <v>15</v>
      </c>
      <c r="K48" s="5" t="s">
        <v>15</v>
      </c>
      <c r="L48" s="12" t="s">
        <v>15</v>
      </c>
      <c r="M48" s="5"/>
    </row>
    <row r="49" spans="1:13" ht="15.75">
      <c r="A49" s="7">
        <v>45546</v>
      </c>
      <c r="B49" s="8" t="s">
        <v>12</v>
      </c>
      <c r="C49" s="8" t="s">
        <v>66</v>
      </c>
      <c r="D49" s="8" t="s">
        <v>26</v>
      </c>
      <c r="E49" s="9">
        <v>0.35694444444444445</v>
      </c>
      <c r="F49" s="9">
        <v>0.53055555555555556</v>
      </c>
      <c r="G49" s="10">
        <v>0.1736111111111111</v>
      </c>
      <c r="H49" s="11">
        <v>0.1736111111111111</v>
      </c>
      <c r="I49" s="11">
        <v>3.4722222222222099E-3</v>
      </c>
      <c r="J49" s="11" t="s">
        <v>15</v>
      </c>
      <c r="K49" s="5" t="s">
        <v>15</v>
      </c>
      <c r="L49" s="12" t="s">
        <v>15</v>
      </c>
      <c r="M49" s="5"/>
    </row>
    <row r="50" spans="1:13" ht="15.75">
      <c r="A50" s="7">
        <v>45546</v>
      </c>
      <c r="B50" s="8" t="s">
        <v>12</v>
      </c>
      <c r="C50" s="8" t="s">
        <v>67</v>
      </c>
      <c r="D50" s="8" t="s">
        <v>26</v>
      </c>
      <c r="E50" s="9">
        <v>0.36805555555555558</v>
      </c>
      <c r="F50" s="9">
        <v>0.53402777777777777</v>
      </c>
      <c r="G50" s="10">
        <v>0.16597222222222222</v>
      </c>
      <c r="H50" s="11">
        <v>0.16597222222222222</v>
      </c>
      <c r="I50" s="11">
        <v>3.4722222222222099E-3</v>
      </c>
      <c r="J50" s="11" t="s">
        <v>15</v>
      </c>
      <c r="K50" s="5" t="s">
        <v>15</v>
      </c>
      <c r="L50" s="12" t="s">
        <v>15</v>
      </c>
      <c r="M50" s="5"/>
    </row>
    <row r="51" spans="1:13" ht="15.75">
      <c r="A51" s="7">
        <v>45546</v>
      </c>
      <c r="B51" s="8" t="s">
        <v>12</v>
      </c>
      <c r="C51" s="8" t="s">
        <v>68</v>
      </c>
      <c r="D51" s="8" t="s">
        <v>26</v>
      </c>
      <c r="E51" s="9">
        <v>0.36805555555555558</v>
      </c>
      <c r="F51" s="9">
        <v>0.53402777777777777</v>
      </c>
      <c r="G51" s="10">
        <v>0.16597222222222222</v>
      </c>
      <c r="H51" s="11">
        <v>0.16597222222222222</v>
      </c>
      <c r="I51" s="11">
        <v>3.4722222222222099E-3</v>
      </c>
      <c r="J51" s="11" t="s">
        <v>15</v>
      </c>
      <c r="K51" s="5" t="s">
        <v>15</v>
      </c>
      <c r="L51" s="12" t="s">
        <v>15</v>
      </c>
      <c r="M51" s="5"/>
    </row>
    <row r="52" spans="1:13" ht="15.75">
      <c r="A52" s="7">
        <v>45546</v>
      </c>
      <c r="B52" s="8" t="s">
        <v>12</v>
      </c>
      <c r="C52" s="8" t="s">
        <v>69</v>
      </c>
      <c r="D52" s="8" t="s">
        <v>26</v>
      </c>
      <c r="E52" s="9">
        <v>0.37361111111111112</v>
      </c>
      <c r="F52" s="8" t="s">
        <v>70</v>
      </c>
      <c r="G52" s="10">
        <v>0.1701388888888889</v>
      </c>
      <c r="H52" s="11">
        <v>0.16666666666666666</v>
      </c>
      <c r="I52" s="11">
        <v>6.2499999999999778E-3</v>
      </c>
      <c r="J52" s="11" t="s">
        <v>15</v>
      </c>
      <c r="K52" s="5" t="s">
        <v>15</v>
      </c>
      <c r="L52" s="12" t="s">
        <v>15</v>
      </c>
      <c r="M52" s="5"/>
    </row>
    <row r="53" spans="1:13" ht="15.75">
      <c r="A53" s="7">
        <v>45546</v>
      </c>
      <c r="B53" s="8" t="s">
        <v>12</v>
      </c>
      <c r="C53" s="8" t="s">
        <v>71</v>
      </c>
      <c r="D53" s="8" t="s">
        <v>26</v>
      </c>
      <c r="E53" s="9">
        <v>0.37361111111111112</v>
      </c>
      <c r="F53" s="9">
        <v>0.54027777777777775</v>
      </c>
      <c r="G53" s="10">
        <v>0.16666666666666666</v>
      </c>
      <c r="H53" s="11">
        <v>0.16666666666666666</v>
      </c>
      <c r="I53" s="11">
        <v>6.2499999999999778E-3</v>
      </c>
      <c r="J53" s="11" t="s">
        <v>15</v>
      </c>
      <c r="K53" s="5" t="s">
        <v>15</v>
      </c>
      <c r="L53" s="12" t="s">
        <v>15</v>
      </c>
      <c r="M53" s="5"/>
    </row>
    <row r="54" spans="1:13" ht="15.75">
      <c r="A54" s="7">
        <v>45546</v>
      </c>
      <c r="B54" s="8" t="s">
        <v>12</v>
      </c>
      <c r="C54" s="8" t="s">
        <v>72</v>
      </c>
      <c r="D54" s="8" t="s">
        <v>26</v>
      </c>
      <c r="E54" s="9">
        <v>0.37361111111111112</v>
      </c>
      <c r="F54" s="8" t="s">
        <v>70</v>
      </c>
      <c r="G54" s="10">
        <v>0.1701388888888889</v>
      </c>
      <c r="H54" s="11">
        <v>0.16666666666666666</v>
      </c>
      <c r="I54" s="11">
        <v>6.2499999999999778E-3</v>
      </c>
      <c r="J54" s="11" t="s">
        <v>15</v>
      </c>
      <c r="K54" s="5" t="s">
        <v>15</v>
      </c>
      <c r="L54" s="12" t="s">
        <v>15</v>
      </c>
      <c r="M54" s="5"/>
    </row>
    <row r="55" spans="1:13" ht="15.75">
      <c r="A55" s="7">
        <v>45546</v>
      </c>
      <c r="B55" s="8" t="s">
        <v>12</v>
      </c>
      <c r="C55" s="8" t="s">
        <v>73</v>
      </c>
      <c r="D55" s="8" t="s">
        <v>26</v>
      </c>
      <c r="E55" s="9">
        <v>0.37361111111111112</v>
      </c>
      <c r="F55" s="9">
        <v>0.54097222222222219</v>
      </c>
      <c r="G55" s="10">
        <v>0.1673611111111111</v>
      </c>
      <c r="H55" s="11">
        <v>0.16666666666666666</v>
      </c>
      <c r="I55" s="11">
        <v>6.2499999999999778E-3</v>
      </c>
      <c r="J55" s="11" t="s">
        <v>15</v>
      </c>
      <c r="K55" s="5" t="s">
        <v>15</v>
      </c>
      <c r="L55" s="12" t="s">
        <v>15</v>
      </c>
      <c r="M55" s="5"/>
    </row>
    <row r="56" spans="1:13" ht="15.75">
      <c r="A56" s="7">
        <v>45546</v>
      </c>
      <c r="B56" s="8" t="s">
        <v>12</v>
      </c>
      <c r="C56" s="8" t="s">
        <v>74</v>
      </c>
      <c r="D56" s="8" t="s">
        <v>26</v>
      </c>
      <c r="E56" s="9">
        <v>0.37916666666666665</v>
      </c>
      <c r="F56" s="8" t="s">
        <v>75</v>
      </c>
      <c r="G56" s="10">
        <v>0.16666666666666666</v>
      </c>
      <c r="H56" s="11">
        <v>0.16597222222222222</v>
      </c>
      <c r="I56" s="11">
        <v>4.8611111111110938E-3</v>
      </c>
      <c r="J56" s="11" t="s">
        <v>15</v>
      </c>
      <c r="K56" s="5" t="s">
        <v>15</v>
      </c>
      <c r="L56" s="12" t="s">
        <v>15</v>
      </c>
      <c r="M56" s="5"/>
    </row>
    <row r="57" spans="1:13" ht="15.75">
      <c r="A57" s="7">
        <v>45546</v>
      </c>
      <c r="B57" s="8" t="s">
        <v>12</v>
      </c>
      <c r="C57" s="8" t="s">
        <v>76</v>
      </c>
      <c r="D57" s="8" t="s">
        <v>26</v>
      </c>
      <c r="E57" s="9">
        <v>0.37916666666666665</v>
      </c>
      <c r="F57" s="8" t="s">
        <v>77</v>
      </c>
      <c r="G57" s="10">
        <v>0.16597222222222222</v>
      </c>
      <c r="H57" s="11">
        <v>0.16597222222222222</v>
      </c>
      <c r="I57" s="11">
        <v>4.8611111111110938E-3</v>
      </c>
      <c r="J57" s="11" t="s">
        <v>15</v>
      </c>
      <c r="K57" s="5" t="s">
        <v>15</v>
      </c>
      <c r="L57" s="12" t="s">
        <v>15</v>
      </c>
      <c r="M57" s="5"/>
    </row>
    <row r="58" spans="1:13" ht="15.75">
      <c r="A58" s="7">
        <v>45546</v>
      </c>
      <c r="B58" s="8" t="s">
        <v>12</v>
      </c>
      <c r="C58" s="8" t="s">
        <v>78</v>
      </c>
      <c r="D58" s="8" t="s">
        <v>26</v>
      </c>
      <c r="E58" s="9">
        <v>0.37916666666666665</v>
      </c>
      <c r="F58" s="8" t="s">
        <v>75</v>
      </c>
      <c r="G58" s="10">
        <v>0.16666666666666666</v>
      </c>
      <c r="H58" s="11">
        <v>0.16597222222222222</v>
      </c>
      <c r="I58" s="11">
        <v>4.8611111111110938E-3</v>
      </c>
      <c r="J58" s="11" t="s">
        <v>15</v>
      </c>
      <c r="K58" s="5" t="s">
        <v>15</v>
      </c>
      <c r="L58" s="12" t="s">
        <v>15</v>
      </c>
      <c r="M58" s="5"/>
    </row>
    <row r="59" spans="1:13" ht="15.75">
      <c r="A59" s="7">
        <v>45546</v>
      </c>
      <c r="B59" s="8" t="s">
        <v>12</v>
      </c>
      <c r="C59" s="8" t="s">
        <v>79</v>
      </c>
      <c r="D59" s="8" t="s">
        <v>26</v>
      </c>
      <c r="E59" s="9">
        <v>0.37916666666666665</v>
      </c>
      <c r="F59" s="8" t="s">
        <v>75</v>
      </c>
      <c r="G59" s="10">
        <v>0.16666666666666666</v>
      </c>
      <c r="H59" s="11">
        <v>0.16597222222222222</v>
      </c>
      <c r="I59" s="11">
        <v>4.8611111111110938E-3</v>
      </c>
      <c r="J59" s="11" t="s">
        <v>15</v>
      </c>
      <c r="K59" s="5" t="s">
        <v>15</v>
      </c>
      <c r="L59" s="12" t="s">
        <v>15</v>
      </c>
      <c r="M59" s="5"/>
    </row>
    <row r="60" spans="1:13" ht="15.75">
      <c r="A60" s="7">
        <v>45546</v>
      </c>
      <c r="B60" s="8" t="s">
        <v>12</v>
      </c>
      <c r="C60" s="8" t="s">
        <v>80</v>
      </c>
      <c r="D60" s="8" t="s">
        <v>26</v>
      </c>
      <c r="E60" s="9">
        <v>0.38472222222222224</v>
      </c>
      <c r="F60" s="8" t="s">
        <v>81</v>
      </c>
      <c r="G60" s="10">
        <v>0.16875000000000001</v>
      </c>
      <c r="H60" s="11">
        <v>0.16875000000000001</v>
      </c>
      <c r="I60" s="11">
        <v>8.3333333333334147E-3</v>
      </c>
      <c r="J60" s="11" t="s">
        <v>15</v>
      </c>
      <c r="K60" s="5" t="s">
        <v>15</v>
      </c>
      <c r="L60" s="12" t="s">
        <v>15</v>
      </c>
      <c r="M60" s="5"/>
    </row>
    <row r="61" spans="1:13" ht="15.75">
      <c r="A61" s="7">
        <v>45546</v>
      </c>
      <c r="B61" s="8" t="s">
        <v>12</v>
      </c>
      <c r="C61" s="8" t="s">
        <v>82</v>
      </c>
      <c r="D61" s="8" t="s">
        <v>26</v>
      </c>
      <c r="E61" s="9">
        <v>0.38472222222222224</v>
      </c>
      <c r="F61" s="8" t="s">
        <v>81</v>
      </c>
      <c r="G61" s="10">
        <v>0.16875000000000001</v>
      </c>
      <c r="H61" s="11">
        <v>0.16875000000000001</v>
      </c>
      <c r="I61" s="11">
        <v>8.3333333333334147E-3</v>
      </c>
      <c r="J61" s="11" t="s">
        <v>15</v>
      </c>
      <c r="K61" s="5" t="s">
        <v>15</v>
      </c>
      <c r="L61" s="12" t="s">
        <v>15</v>
      </c>
      <c r="M61" s="5"/>
    </row>
    <row r="62" spans="1:13" ht="15.75">
      <c r="A62" s="7">
        <v>45546</v>
      </c>
      <c r="B62" s="8" t="s">
        <v>12</v>
      </c>
      <c r="C62" s="8" t="s">
        <v>83</v>
      </c>
      <c r="D62" s="8" t="s">
        <v>26</v>
      </c>
      <c r="E62" s="9">
        <v>0.38472222222222224</v>
      </c>
      <c r="F62" s="8" t="s">
        <v>81</v>
      </c>
      <c r="G62" s="10">
        <v>0.16875000000000001</v>
      </c>
      <c r="H62" s="11">
        <v>0.16875000000000001</v>
      </c>
      <c r="I62" s="11">
        <v>8.3333333333334147E-3</v>
      </c>
      <c r="J62" s="11" t="s">
        <v>15</v>
      </c>
      <c r="K62" s="5" t="s">
        <v>15</v>
      </c>
      <c r="L62" s="12" t="s">
        <v>15</v>
      </c>
      <c r="M62" s="5"/>
    </row>
    <row r="63" spans="1:13" ht="15.75">
      <c r="A63" s="7">
        <v>45546</v>
      </c>
      <c r="B63" s="8" t="s">
        <v>12</v>
      </c>
      <c r="C63" s="8" t="s">
        <v>84</v>
      </c>
      <c r="D63" s="8" t="s">
        <v>26</v>
      </c>
      <c r="E63" s="9">
        <v>0.38472222222222224</v>
      </c>
      <c r="F63" s="8" t="s">
        <v>81</v>
      </c>
      <c r="G63" s="10">
        <v>0.16875000000000001</v>
      </c>
      <c r="H63" s="11">
        <v>0.16875000000000001</v>
      </c>
      <c r="I63" s="11">
        <v>8.3333333333334147E-3</v>
      </c>
      <c r="J63" s="11" t="s">
        <v>15</v>
      </c>
      <c r="K63" s="5" t="s">
        <v>15</v>
      </c>
      <c r="L63" s="12" t="s">
        <v>15</v>
      </c>
      <c r="M63" s="5"/>
    </row>
    <row r="64" spans="1:13" ht="15.75">
      <c r="A64" s="7">
        <v>45546</v>
      </c>
      <c r="B64" s="8" t="s">
        <v>12</v>
      </c>
      <c r="C64" s="8" t="s">
        <v>85</v>
      </c>
      <c r="D64" s="8" t="s">
        <v>26</v>
      </c>
      <c r="E64" s="9">
        <v>0.39027777777777778</v>
      </c>
      <c r="F64" s="8" t="s">
        <v>86</v>
      </c>
      <c r="G64" s="10">
        <v>0.16805555555555557</v>
      </c>
      <c r="H64" s="11">
        <v>0.16805555555555557</v>
      </c>
      <c r="I64" s="11">
        <v>4.8611111111110938E-3</v>
      </c>
      <c r="J64" s="11" t="s">
        <v>15</v>
      </c>
      <c r="K64" s="5" t="s">
        <v>15</v>
      </c>
      <c r="L64" s="12" t="s">
        <v>15</v>
      </c>
      <c r="M64" s="5"/>
    </row>
    <row r="65" spans="1:13" ht="15.75">
      <c r="A65" s="7">
        <v>45546</v>
      </c>
      <c r="B65" s="8" t="s">
        <v>12</v>
      </c>
      <c r="C65" s="8" t="s">
        <v>87</v>
      </c>
      <c r="D65" s="8" t="s">
        <v>26</v>
      </c>
      <c r="E65" s="9">
        <v>0.39027777777777778</v>
      </c>
      <c r="F65" s="8" t="s">
        <v>88</v>
      </c>
      <c r="G65" s="10">
        <v>0.16875000000000001</v>
      </c>
      <c r="H65" s="11">
        <v>0.16805555555555557</v>
      </c>
      <c r="I65" s="11">
        <v>4.8611111111110938E-3</v>
      </c>
      <c r="J65" s="11" t="s">
        <v>15</v>
      </c>
      <c r="K65" s="5" t="s">
        <v>15</v>
      </c>
      <c r="L65" s="12" t="s">
        <v>15</v>
      </c>
      <c r="M65" s="5"/>
    </row>
    <row r="66" spans="1:13" ht="15.75">
      <c r="A66" s="7">
        <v>45546</v>
      </c>
      <c r="B66" s="8" t="s">
        <v>12</v>
      </c>
      <c r="C66" s="8" t="s">
        <v>89</v>
      </c>
      <c r="D66" s="8" t="s">
        <v>26</v>
      </c>
      <c r="E66" s="9">
        <v>0.39027777777777778</v>
      </c>
      <c r="F66" s="8" t="s">
        <v>86</v>
      </c>
      <c r="G66" s="10">
        <v>0.16805555555555557</v>
      </c>
      <c r="H66" s="11">
        <v>0.16805555555555557</v>
      </c>
      <c r="I66" s="11">
        <v>4.8611111111110938E-3</v>
      </c>
      <c r="J66" s="11" t="s">
        <v>15</v>
      </c>
      <c r="K66" s="5" t="s">
        <v>15</v>
      </c>
      <c r="L66" s="12" t="s">
        <v>15</v>
      </c>
      <c r="M66" s="5"/>
    </row>
    <row r="67" spans="1:13" ht="15.75">
      <c r="A67" s="7">
        <v>45546</v>
      </c>
      <c r="B67" s="8" t="s">
        <v>12</v>
      </c>
      <c r="C67" s="8" t="s">
        <v>90</v>
      </c>
      <c r="D67" s="8" t="s">
        <v>26</v>
      </c>
      <c r="E67" s="9">
        <v>0.39027777777777778</v>
      </c>
      <c r="F67" s="8" t="s">
        <v>88</v>
      </c>
      <c r="G67" s="10">
        <v>0.16875000000000001</v>
      </c>
      <c r="H67" s="11">
        <v>0.16805555555555557</v>
      </c>
      <c r="I67" s="11">
        <v>4.8611111111110938E-3</v>
      </c>
      <c r="J67" s="11" t="s">
        <v>15</v>
      </c>
      <c r="K67" s="5" t="s">
        <v>15</v>
      </c>
      <c r="L67" s="12" t="s">
        <v>15</v>
      </c>
      <c r="M67" s="5"/>
    </row>
    <row r="68" spans="1:13" ht="15.75">
      <c r="A68" s="7">
        <v>45546</v>
      </c>
      <c r="B68" s="8" t="s">
        <v>12</v>
      </c>
      <c r="C68" s="8" t="s">
        <v>91</v>
      </c>
      <c r="D68" s="8" t="s">
        <v>26</v>
      </c>
      <c r="E68" s="9">
        <v>0.39583333333333331</v>
      </c>
      <c r="F68" s="8" t="s">
        <v>92</v>
      </c>
      <c r="G68" s="10">
        <v>0.17569444444444443</v>
      </c>
      <c r="H68" s="11">
        <v>0.17499999999999999</v>
      </c>
      <c r="I68" s="11">
        <v>1.2499999999999956E-2</v>
      </c>
      <c r="J68" s="11" t="s">
        <v>15</v>
      </c>
      <c r="K68" s="5" t="s">
        <v>15</v>
      </c>
      <c r="L68" s="12" t="s">
        <v>15</v>
      </c>
      <c r="M68" s="5"/>
    </row>
    <row r="69" spans="1:13" ht="15.75">
      <c r="A69" s="7">
        <v>45546</v>
      </c>
      <c r="B69" s="8" t="s">
        <v>12</v>
      </c>
      <c r="C69" s="8" t="s">
        <v>93</v>
      </c>
      <c r="D69" s="8" t="s">
        <v>26</v>
      </c>
      <c r="E69" s="9">
        <v>0.39583333333333331</v>
      </c>
      <c r="F69" s="8" t="s">
        <v>92</v>
      </c>
      <c r="G69" s="10">
        <v>0.17569444444444443</v>
      </c>
      <c r="H69" s="11">
        <v>0.17499999999999999</v>
      </c>
      <c r="I69" s="11">
        <v>1.2499999999999956E-2</v>
      </c>
      <c r="J69" s="11" t="s">
        <v>15</v>
      </c>
      <c r="K69" s="5" t="s">
        <v>15</v>
      </c>
      <c r="L69" s="12" t="s">
        <v>15</v>
      </c>
      <c r="M69" s="5"/>
    </row>
    <row r="70" spans="1:13" ht="15.75">
      <c r="A70" s="7">
        <v>45546</v>
      </c>
      <c r="B70" s="8" t="s">
        <v>12</v>
      </c>
      <c r="C70" s="8" t="s">
        <v>94</v>
      </c>
      <c r="D70" s="8" t="s">
        <v>26</v>
      </c>
      <c r="E70" s="9">
        <v>0.39583333333333331</v>
      </c>
      <c r="F70" s="8" t="s">
        <v>95</v>
      </c>
      <c r="G70" s="10">
        <v>0.17499999999999999</v>
      </c>
      <c r="H70" s="11">
        <v>0.17499999999999999</v>
      </c>
      <c r="I70" s="11">
        <v>1.2499999999999956E-2</v>
      </c>
      <c r="J70" s="11" t="s">
        <v>15</v>
      </c>
      <c r="K70" s="5" t="s">
        <v>15</v>
      </c>
      <c r="L70" s="12" t="s">
        <v>15</v>
      </c>
      <c r="M70" s="5"/>
    </row>
    <row r="71" spans="1:13" ht="15.75">
      <c r="A71" s="7">
        <v>45546</v>
      </c>
      <c r="B71" s="8" t="s">
        <v>12</v>
      </c>
      <c r="C71" s="8" t="s">
        <v>96</v>
      </c>
      <c r="D71" s="8" t="s">
        <v>26</v>
      </c>
      <c r="E71" s="9">
        <v>0.39583333333333331</v>
      </c>
      <c r="F71" s="8" t="s">
        <v>95</v>
      </c>
      <c r="G71" s="10">
        <v>0.17499999999999999</v>
      </c>
      <c r="H71" s="11">
        <v>0.17499999999999999</v>
      </c>
      <c r="I71" s="11">
        <v>1.2499999999999956E-2</v>
      </c>
      <c r="J71" s="11" t="s">
        <v>15</v>
      </c>
      <c r="K71" s="5" t="s">
        <v>15</v>
      </c>
      <c r="L71" s="12" t="s">
        <v>15</v>
      </c>
    </row>
    <row r="72" spans="1:13" ht="15.75">
      <c r="A72" s="7">
        <v>45546</v>
      </c>
      <c r="B72" s="8" t="s">
        <v>12</v>
      </c>
      <c r="C72" s="8" t="s">
        <v>97</v>
      </c>
      <c r="D72" s="8" t="s">
        <v>26</v>
      </c>
      <c r="E72" s="9">
        <v>0.40138888888888891</v>
      </c>
      <c r="F72" s="8" t="s">
        <v>98</v>
      </c>
      <c r="G72" s="10">
        <v>0.1763888888888889</v>
      </c>
      <c r="H72" s="11">
        <v>0.17569444444444443</v>
      </c>
      <c r="I72" s="11">
        <v>6.2499999999999778E-3</v>
      </c>
      <c r="J72" s="11" t="s">
        <v>15</v>
      </c>
      <c r="K72" s="5" t="s">
        <v>15</v>
      </c>
      <c r="L72" s="12" t="s">
        <v>15</v>
      </c>
    </row>
    <row r="73" spans="1:13" ht="15.75">
      <c r="A73" s="7">
        <v>45546</v>
      </c>
      <c r="B73" s="8" t="s">
        <v>12</v>
      </c>
      <c r="C73" s="8" t="s">
        <v>99</v>
      </c>
      <c r="D73" s="8" t="s">
        <v>26</v>
      </c>
      <c r="E73" s="9">
        <v>0.40138888888888891</v>
      </c>
      <c r="F73" s="8" t="s">
        <v>100</v>
      </c>
      <c r="G73" s="10">
        <v>0.17569444444444443</v>
      </c>
      <c r="H73" s="11">
        <v>0.17569444444444443</v>
      </c>
      <c r="I73" s="11">
        <v>6.2499999999999778E-3</v>
      </c>
      <c r="J73" s="11" t="s">
        <v>15</v>
      </c>
      <c r="K73" s="5" t="s">
        <v>15</v>
      </c>
      <c r="L73" s="12" t="s">
        <v>15</v>
      </c>
    </row>
    <row r="74" spans="1:13" ht="15.75">
      <c r="A74" s="7">
        <v>45546</v>
      </c>
      <c r="B74" s="8" t="s">
        <v>12</v>
      </c>
      <c r="C74" s="8" t="s">
        <v>101</v>
      </c>
      <c r="D74" s="8" t="s">
        <v>26</v>
      </c>
      <c r="E74" s="9">
        <v>0.40138888888888891</v>
      </c>
      <c r="F74" s="8" t="s">
        <v>98</v>
      </c>
      <c r="G74" s="10">
        <v>0.1763888888888889</v>
      </c>
      <c r="H74" s="11">
        <v>0.17569444444444443</v>
      </c>
      <c r="I74" s="11">
        <v>6.2499999999999778E-3</v>
      </c>
      <c r="J74" s="11" t="s">
        <v>15</v>
      </c>
      <c r="K74" s="5" t="s">
        <v>15</v>
      </c>
      <c r="L74" s="12" t="s">
        <v>15</v>
      </c>
    </row>
    <row r="75" spans="1:13" ht="15.75">
      <c r="A75" s="7">
        <v>45546</v>
      </c>
      <c r="B75" s="8" t="s">
        <v>12</v>
      </c>
      <c r="C75" s="8" t="s">
        <v>102</v>
      </c>
      <c r="D75" s="8" t="s">
        <v>26</v>
      </c>
      <c r="E75" s="9">
        <v>0.40138888888888891</v>
      </c>
      <c r="F75" s="8" t="s">
        <v>100</v>
      </c>
      <c r="G75" s="10">
        <v>0.17569444444444443</v>
      </c>
      <c r="H75" s="11">
        <v>0.17569444444444443</v>
      </c>
      <c r="I75" s="11">
        <v>6.2499999999999778E-3</v>
      </c>
      <c r="J75" s="11" t="s">
        <v>15</v>
      </c>
      <c r="K75" s="5" t="s">
        <v>15</v>
      </c>
      <c r="L75" s="12" t="s">
        <v>15</v>
      </c>
    </row>
    <row r="76" spans="1:13" ht="15.75">
      <c r="A76" s="7">
        <v>45546</v>
      </c>
      <c r="B76" s="8" t="s">
        <v>12</v>
      </c>
      <c r="C76" s="8" t="s">
        <v>103</v>
      </c>
      <c r="D76" s="8" t="s">
        <v>26</v>
      </c>
      <c r="E76" s="9">
        <v>0.40694444444444444</v>
      </c>
      <c r="F76" s="8" t="s">
        <v>104</v>
      </c>
      <c r="G76" s="10">
        <v>0.18124999999999999</v>
      </c>
      <c r="H76" s="11">
        <v>0.18124999999999999</v>
      </c>
      <c r="I76" s="11">
        <v>1.1111111111111183E-2</v>
      </c>
      <c r="J76" s="11"/>
      <c r="K76" s="5"/>
      <c r="L76" s="12"/>
    </row>
    <row r="77" spans="1:13" ht="15.75">
      <c r="A77" s="7">
        <v>45546</v>
      </c>
      <c r="B77" s="8" t="s">
        <v>12</v>
      </c>
      <c r="C77" s="8" t="s">
        <v>105</v>
      </c>
      <c r="D77" s="8" t="s">
        <v>26</v>
      </c>
      <c r="E77" s="9">
        <v>0.40694444444444444</v>
      </c>
      <c r="F77" s="8" t="s">
        <v>104</v>
      </c>
      <c r="G77" s="10">
        <v>0.18124999999999999</v>
      </c>
      <c r="H77" s="11">
        <v>0.18124999999999999</v>
      </c>
      <c r="I77" s="11">
        <v>1.1111111111111183E-2</v>
      </c>
      <c r="J77" s="11"/>
      <c r="K77" s="5"/>
      <c r="L77" s="12"/>
    </row>
    <row r="78" spans="1:13" ht="15.75">
      <c r="A78" s="7">
        <v>45546</v>
      </c>
      <c r="B78" s="8" t="s">
        <v>12</v>
      </c>
      <c r="C78" s="8" t="s">
        <v>106</v>
      </c>
      <c r="D78" s="8" t="s">
        <v>26</v>
      </c>
      <c r="E78" s="9">
        <v>0.40694444444444444</v>
      </c>
      <c r="F78" s="8" t="s">
        <v>104</v>
      </c>
      <c r="G78" s="10">
        <v>0.18124999999999999</v>
      </c>
      <c r="H78" s="11">
        <v>0.18124999999999999</v>
      </c>
      <c r="I78" s="11">
        <v>1.1111111111111183E-2</v>
      </c>
      <c r="J78" s="11"/>
      <c r="K78" s="5"/>
      <c r="L78" s="12"/>
    </row>
    <row r="79" spans="1:13" ht="15.75">
      <c r="A79" s="7">
        <v>45546</v>
      </c>
      <c r="B79" s="8" t="s">
        <v>12</v>
      </c>
      <c r="C79" s="8" t="s">
        <v>107</v>
      </c>
      <c r="D79" s="8" t="s">
        <v>26</v>
      </c>
      <c r="E79" s="9">
        <v>0.41249999999999998</v>
      </c>
      <c r="F79" s="8" t="s">
        <v>108</v>
      </c>
      <c r="G79" s="10">
        <v>0.18055555555555555</v>
      </c>
      <c r="H79" s="11">
        <v>0.18055555555555555</v>
      </c>
      <c r="I79" s="11">
        <v>4.8611111111110938E-3</v>
      </c>
      <c r="J79" s="11" t="s">
        <v>15</v>
      </c>
      <c r="K79" s="5" t="s">
        <v>15</v>
      </c>
      <c r="L79" s="12" t="s">
        <v>15</v>
      </c>
    </row>
    <row r="80" spans="1:13" ht="15.75">
      <c r="A80" s="7">
        <v>45546</v>
      </c>
      <c r="B80" s="8" t="s">
        <v>12</v>
      </c>
      <c r="C80" s="8" t="s">
        <v>109</v>
      </c>
      <c r="D80" s="8" t="s">
        <v>26</v>
      </c>
      <c r="E80" s="9">
        <v>0.41249999999999998</v>
      </c>
      <c r="F80" s="8" t="s">
        <v>108</v>
      </c>
      <c r="G80" s="10">
        <v>0.18055555555555555</v>
      </c>
      <c r="H80" s="11">
        <v>0.18055555555555555</v>
      </c>
      <c r="I80" s="11">
        <v>4.8611111111110938E-3</v>
      </c>
      <c r="J80" s="11" t="s">
        <v>15</v>
      </c>
      <c r="K80" s="5" t="s">
        <v>15</v>
      </c>
      <c r="L80" s="12" t="s">
        <v>15</v>
      </c>
    </row>
    <row r="81" spans="1:12" ht="15.75">
      <c r="A81" s="7">
        <v>45546</v>
      </c>
      <c r="B81" s="8" t="s">
        <v>12</v>
      </c>
      <c r="C81" s="8" t="s">
        <v>110</v>
      </c>
      <c r="D81" s="8" t="s">
        <v>26</v>
      </c>
      <c r="E81" s="9">
        <v>0.41249999999999998</v>
      </c>
      <c r="F81" s="8" t="s">
        <v>108</v>
      </c>
      <c r="G81" s="10">
        <v>0.18055555555555555</v>
      </c>
      <c r="H81" s="11">
        <v>0.18055555555555555</v>
      </c>
      <c r="I81" s="11">
        <v>4.8611111111110938E-3</v>
      </c>
      <c r="J81" s="11" t="s">
        <v>15</v>
      </c>
      <c r="K81" s="5" t="s">
        <v>15</v>
      </c>
      <c r="L81" s="12" t="s">
        <v>15</v>
      </c>
    </row>
    <row r="82" spans="1:12" ht="15.75">
      <c r="A82" s="7">
        <v>45546</v>
      </c>
      <c r="B82" s="8" t="s">
        <v>12</v>
      </c>
      <c r="C82" s="8" t="s">
        <v>111</v>
      </c>
      <c r="D82" s="8" t="s">
        <v>26</v>
      </c>
      <c r="E82" s="9">
        <v>0.41249999999999998</v>
      </c>
      <c r="F82" s="8" t="s">
        <v>108</v>
      </c>
      <c r="G82" s="10">
        <v>0.18055555555555555</v>
      </c>
      <c r="H82" s="11">
        <v>0.18055555555555555</v>
      </c>
      <c r="I82" s="11">
        <v>4.8611111111110938E-3</v>
      </c>
      <c r="J82" s="11" t="s">
        <v>15</v>
      </c>
      <c r="K82" s="5" t="s">
        <v>15</v>
      </c>
      <c r="L82" s="12" t="s">
        <v>15</v>
      </c>
    </row>
    <row r="83" spans="1:12" ht="15.75">
      <c r="A83" s="7">
        <v>45546</v>
      </c>
      <c r="B83" s="8" t="s">
        <v>12</v>
      </c>
      <c r="C83" s="8" t="s">
        <v>112</v>
      </c>
      <c r="D83" s="8" t="s">
        <v>26</v>
      </c>
      <c r="E83" s="9">
        <v>0.41805555555555557</v>
      </c>
      <c r="F83" s="8" t="s">
        <v>113</v>
      </c>
      <c r="G83" s="10">
        <v>0.18263888888888888</v>
      </c>
      <c r="H83" s="11">
        <v>0.18263888888888888</v>
      </c>
      <c r="I83" s="11">
        <v>7.6388888888888618E-3</v>
      </c>
      <c r="J83" s="11" t="s">
        <v>15</v>
      </c>
      <c r="K83" s="5" t="s">
        <v>15</v>
      </c>
      <c r="L83" s="12" t="s">
        <v>15</v>
      </c>
    </row>
    <row r="84" spans="1:12" ht="15.75">
      <c r="A84" s="7">
        <v>45546</v>
      </c>
      <c r="B84" s="8" t="s">
        <v>12</v>
      </c>
      <c r="C84" s="8" t="s">
        <v>114</v>
      </c>
      <c r="D84" s="8" t="s">
        <v>26</v>
      </c>
      <c r="E84" s="9">
        <v>0.41805555555555557</v>
      </c>
      <c r="F84" s="8" t="s">
        <v>113</v>
      </c>
      <c r="G84" s="10">
        <v>0.18263888888888888</v>
      </c>
      <c r="H84" s="11">
        <v>0.18263888888888888</v>
      </c>
      <c r="I84" s="11">
        <v>7.6388888888888618E-3</v>
      </c>
      <c r="J84" s="11" t="s">
        <v>15</v>
      </c>
      <c r="K84" s="5" t="s">
        <v>15</v>
      </c>
      <c r="L84" s="12" t="s">
        <v>15</v>
      </c>
    </row>
    <row r="85" spans="1:12" ht="15.75">
      <c r="A85" s="7">
        <v>45546</v>
      </c>
      <c r="B85" s="8" t="s">
        <v>12</v>
      </c>
      <c r="C85" s="8" t="s">
        <v>115</v>
      </c>
      <c r="D85" s="8" t="s">
        <v>26</v>
      </c>
      <c r="E85" s="9">
        <v>0.41805555555555557</v>
      </c>
      <c r="F85" s="8" t="s">
        <v>113</v>
      </c>
      <c r="G85" s="10">
        <v>0.18263888888888888</v>
      </c>
      <c r="H85" s="11">
        <v>0.18263888888888888</v>
      </c>
      <c r="I85" s="11">
        <v>7.6388888888888618E-3</v>
      </c>
      <c r="J85" s="11" t="s">
        <v>15</v>
      </c>
      <c r="K85" s="5" t="s">
        <v>15</v>
      </c>
      <c r="L85" s="12" t="s">
        <v>15</v>
      </c>
    </row>
    <row r="86" spans="1:12" ht="15.75">
      <c r="A86" s="7">
        <v>45546</v>
      </c>
      <c r="B86" s="8" t="s">
        <v>12</v>
      </c>
      <c r="C86" s="8" t="s">
        <v>116</v>
      </c>
      <c r="D86" s="8" t="s">
        <v>26</v>
      </c>
      <c r="E86" s="9">
        <v>0.41805555555555557</v>
      </c>
      <c r="F86" s="8" t="s">
        <v>113</v>
      </c>
      <c r="G86" s="10">
        <v>0.18263888888888888</v>
      </c>
      <c r="H86" s="11">
        <v>0.18263888888888888</v>
      </c>
      <c r="I86" s="11">
        <v>7.6388888888888618E-3</v>
      </c>
      <c r="J86" s="11" t="s">
        <v>15</v>
      </c>
      <c r="K86" s="5" t="s">
        <v>15</v>
      </c>
      <c r="L86" s="12" t="s">
        <v>15</v>
      </c>
    </row>
    <row r="87" spans="1:12" ht="15.75">
      <c r="A87" s="7">
        <v>45546</v>
      </c>
      <c r="B87" s="8" t="s">
        <v>12</v>
      </c>
      <c r="C87" s="8" t="s">
        <v>117</v>
      </c>
      <c r="D87" s="8" t="s">
        <v>26</v>
      </c>
      <c r="E87" s="9">
        <v>0.42916666666666664</v>
      </c>
      <c r="F87" s="8" t="s">
        <v>118</v>
      </c>
      <c r="G87" s="10">
        <v>0.18263888888888888</v>
      </c>
      <c r="H87" s="11">
        <v>0.18263888888888888</v>
      </c>
      <c r="I87" s="11">
        <v>1.1111111111111183E-2</v>
      </c>
      <c r="J87" s="11" t="s">
        <v>15</v>
      </c>
      <c r="K87" s="5" t="s">
        <v>15</v>
      </c>
      <c r="L87" s="12" t="s">
        <v>15</v>
      </c>
    </row>
    <row r="88" spans="1:12" ht="15.75">
      <c r="A88" s="7">
        <v>45546</v>
      </c>
      <c r="B88" s="8" t="s">
        <v>12</v>
      </c>
      <c r="C88" s="8" t="s">
        <v>119</v>
      </c>
      <c r="D88" s="8" t="s">
        <v>26</v>
      </c>
      <c r="E88" s="9">
        <v>0.42916666666666664</v>
      </c>
      <c r="F88" s="8" t="s">
        <v>118</v>
      </c>
      <c r="G88" s="10">
        <v>0.18263888888888888</v>
      </c>
      <c r="H88" s="11">
        <v>0.18263888888888888</v>
      </c>
      <c r="I88" s="11">
        <v>1.1111111111111183E-2</v>
      </c>
      <c r="J88" s="11" t="s">
        <v>15</v>
      </c>
      <c r="K88" s="5" t="s">
        <v>15</v>
      </c>
      <c r="L88" s="12" t="s">
        <v>15</v>
      </c>
    </row>
    <row r="89" spans="1:12" ht="15.75">
      <c r="A89" s="7">
        <v>45546</v>
      </c>
      <c r="B89" s="8" t="s">
        <v>12</v>
      </c>
      <c r="C89" s="8" t="s">
        <v>120</v>
      </c>
      <c r="D89" s="8" t="s">
        <v>26</v>
      </c>
      <c r="E89" s="9">
        <v>0.42916666666666664</v>
      </c>
      <c r="F89" s="8" t="s">
        <v>118</v>
      </c>
      <c r="G89" s="10">
        <v>0.18263888888888888</v>
      </c>
      <c r="H89" s="11">
        <v>0.18263888888888888</v>
      </c>
      <c r="I89" s="11">
        <v>1.1111111111111183E-2</v>
      </c>
      <c r="J89" s="11" t="s">
        <v>15</v>
      </c>
      <c r="K89" s="5" t="s">
        <v>15</v>
      </c>
      <c r="L89" s="12" t="s">
        <v>15</v>
      </c>
    </row>
    <row r="90" spans="1:12" ht="15.75">
      <c r="A90" s="7">
        <v>45546</v>
      </c>
      <c r="B90" s="8" t="s">
        <v>12</v>
      </c>
      <c r="C90" s="8" t="s">
        <v>121</v>
      </c>
      <c r="D90" s="8" t="s">
        <v>26</v>
      </c>
      <c r="E90" s="9">
        <v>0.42916666666666664</v>
      </c>
      <c r="F90" s="8" t="s">
        <v>118</v>
      </c>
      <c r="G90" s="10">
        <v>0.18263888888888888</v>
      </c>
      <c r="H90" s="11">
        <v>0.18263888888888888</v>
      </c>
      <c r="I90" s="11">
        <v>1.1111111111111183E-2</v>
      </c>
      <c r="J90" s="11" t="s">
        <v>15</v>
      </c>
      <c r="K90" s="5" t="s">
        <v>15</v>
      </c>
      <c r="L90" s="12" t="s">
        <v>15</v>
      </c>
    </row>
    <row r="91" spans="1:12" ht="15.75">
      <c r="A91" s="7">
        <v>45546</v>
      </c>
      <c r="B91" s="8" t="s">
        <v>12</v>
      </c>
      <c r="C91" s="8" t="s">
        <v>122</v>
      </c>
      <c r="D91" s="8" t="s">
        <v>26</v>
      </c>
      <c r="E91" s="9">
        <v>0.43472222222222223</v>
      </c>
      <c r="F91" s="8" t="s">
        <v>123</v>
      </c>
      <c r="G91" s="10">
        <v>0.18055555555555555</v>
      </c>
      <c r="H91" s="11">
        <v>0.18055555555555555</v>
      </c>
      <c r="I91" s="11">
        <v>3.4722222222222099E-3</v>
      </c>
      <c r="J91" s="11" t="s">
        <v>15</v>
      </c>
      <c r="K91" s="5" t="s">
        <v>15</v>
      </c>
      <c r="L91" s="12" t="s">
        <v>15</v>
      </c>
    </row>
    <row r="92" spans="1:12" ht="15.75">
      <c r="A92" s="7">
        <v>45546</v>
      </c>
      <c r="B92" s="8" t="s">
        <v>12</v>
      </c>
      <c r="C92" s="8" t="s">
        <v>124</v>
      </c>
      <c r="D92" s="8" t="s">
        <v>26</v>
      </c>
      <c r="E92" s="9">
        <v>0.43472222222222223</v>
      </c>
      <c r="F92" s="8" t="s">
        <v>125</v>
      </c>
      <c r="G92" s="10">
        <v>0.18333333333333332</v>
      </c>
      <c r="H92" s="11">
        <v>0.18055555555555555</v>
      </c>
      <c r="I92" s="11">
        <v>3.4722222222222099E-3</v>
      </c>
      <c r="J92" s="11" t="s">
        <v>15</v>
      </c>
      <c r="K92" s="5" t="s">
        <v>15</v>
      </c>
      <c r="L92" s="12" t="s">
        <v>15</v>
      </c>
    </row>
    <row r="93" spans="1:12" ht="15.75">
      <c r="A93" s="7">
        <v>45546</v>
      </c>
      <c r="B93" s="8" t="s">
        <v>12</v>
      </c>
      <c r="C93" s="8" t="s">
        <v>126</v>
      </c>
      <c r="D93" s="8" t="s">
        <v>26</v>
      </c>
      <c r="E93" s="9">
        <v>0.43472222222222223</v>
      </c>
      <c r="F93" s="8" t="s">
        <v>125</v>
      </c>
      <c r="G93" s="10">
        <v>0.18333333333333332</v>
      </c>
      <c r="H93" s="11">
        <v>0.18055555555555555</v>
      </c>
      <c r="I93" s="11">
        <v>3.4722222222222099E-3</v>
      </c>
      <c r="J93" s="11" t="s">
        <v>15</v>
      </c>
      <c r="K93" s="5" t="s">
        <v>15</v>
      </c>
      <c r="L93" s="12" t="s">
        <v>15</v>
      </c>
    </row>
    <row r="94" spans="1:12" ht="15.75">
      <c r="A94" s="7">
        <v>45546</v>
      </c>
      <c r="B94" s="8" t="s">
        <v>12</v>
      </c>
      <c r="C94" s="8" t="s">
        <v>127</v>
      </c>
      <c r="D94" s="8" t="s">
        <v>26</v>
      </c>
      <c r="E94" s="9">
        <v>0.44027777777777777</v>
      </c>
      <c r="F94" s="8" t="s">
        <v>128</v>
      </c>
      <c r="G94" s="10">
        <v>0.18194444444444444</v>
      </c>
      <c r="H94" s="11">
        <v>0.18124999999999999</v>
      </c>
      <c r="I94" s="11">
        <v>6.2499999999999778E-3</v>
      </c>
      <c r="J94" s="11" t="s">
        <v>15</v>
      </c>
      <c r="K94" s="5" t="s">
        <v>15</v>
      </c>
      <c r="L94" s="12" t="s">
        <v>15</v>
      </c>
    </row>
    <row r="95" spans="1:12" ht="15.75">
      <c r="A95" s="7">
        <v>45546</v>
      </c>
      <c r="B95" s="8" t="s">
        <v>12</v>
      </c>
      <c r="C95" s="8" t="s">
        <v>129</v>
      </c>
      <c r="D95" s="8" t="s">
        <v>26</v>
      </c>
      <c r="E95" s="9">
        <v>0.44027777777777777</v>
      </c>
      <c r="F95" s="8" t="s">
        <v>130</v>
      </c>
      <c r="G95" s="10">
        <v>0.18124999999999999</v>
      </c>
      <c r="H95" s="11">
        <v>0.18124999999999999</v>
      </c>
      <c r="I95" s="11">
        <v>6.2499999999999778E-3</v>
      </c>
      <c r="J95" s="11" t="s">
        <v>15</v>
      </c>
      <c r="K95" s="5" t="s">
        <v>15</v>
      </c>
      <c r="L95" s="12" t="s">
        <v>15</v>
      </c>
    </row>
    <row r="96" spans="1:12" ht="15.75">
      <c r="A96" s="7">
        <v>45546</v>
      </c>
      <c r="B96" s="8" t="s">
        <v>12</v>
      </c>
      <c r="C96" s="8" t="s">
        <v>131</v>
      </c>
      <c r="D96" s="8" t="s">
        <v>26</v>
      </c>
      <c r="E96" s="9">
        <v>0.44027777777777777</v>
      </c>
      <c r="F96" s="8" t="s">
        <v>128</v>
      </c>
      <c r="G96" s="10">
        <v>0.18194444444444444</v>
      </c>
      <c r="H96" s="11">
        <v>0.18124999999999999</v>
      </c>
      <c r="I96" s="11">
        <v>6.2499999999999778E-3</v>
      </c>
      <c r="J96" s="11" t="s">
        <v>15</v>
      </c>
      <c r="K96" s="5" t="s">
        <v>15</v>
      </c>
      <c r="L96" s="12" t="s">
        <v>15</v>
      </c>
    </row>
    <row r="97" spans="1:12" ht="15.75">
      <c r="A97" s="7">
        <v>45546</v>
      </c>
      <c r="B97" s="8" t="s">
        <v>12</v>
      </c>
      <c r="C97" s="8" t="s">
        <v>132</v>
      </c>
      <c r="D97" s="8" t="s">
        <v>26</v>
      </c>
      <c r="E97" s="9">
        <v>0.44027777777777777</v>
      </c>
      <c r="F97" s="8" t="s">
        <v>130</v>
      </c>
      <c r="G97" s="10">
        <v>0.18124999999999999</v>
      </c>
      <c r="H97" s="11">
        <v>0.18124999999999999</v>
      </c>
      <c r="I97" s="11">
        <v>6.2499999999999778E-3</v>
      </c>
      <c r="J97" s="11" t="s">
        <v>15</v>
      </c>
      <c r="K97" s="5" t="s">
        <v>15</v>
      </c>
      <c r="L97" s="12" t="s">
        <v>15</v>
      </c>
    </row>
    <row r="98" spans="1:12" ht="15.75">
      <c r="A98" s="7">
        <v>45546</v>
      </c>
      <c r="B98" s="8" t="s">
        <v>12</v>
      </c>
      <c r="C98" s="8" t="s">
        <v>133</v>
      </c>
      <c r="D98" s="8" t="s">
        <v>26</v>
      </c>
      <c r="E98" s="9">
        <v>0.44583333333333336</v>
      </c>
      <c r="F98" s="8" t="s">
        <v>134</v>
      </c>
      <c r="G98" s="10">
        <v>0.18055555555555555</v>
      </c>
      <c r="H98" s="11">
        <v>0.18055555555555555</v>
      </c>
      <c r="I98" s="11">
        <v>4.8611111111110938E-3</v>
      </c>
      <c r="J98" s="11" t="s">
        <v>15</v>
      </c>
      <c r="K98" s="5" t="s">
        <v>15</v>
      </c>
      <c r="L98" s="12" t="s">
        <v>15</v>
      </c>
    </row>
    <row r="99" spans="1:12" ht="15.75">
      <c r="A99" s="7">
        <v>45546</v>
      </c>
      <c r="B99" s="8" t="s">
        <v>12</v>
      </c>
      <c r="C99" s="8" t="s">
        <v>135</v>
      </c>
      <c r="D99" s="8" t="s">
        <v>26</v>
      </c>
      <c r="E99" s="9">
        <v>0.44583333333333336</v>
      </c>
      <c r="F99" s="8" t="s">
        <v>134</v>
      </c>
      <c r="G99" s="10">
        <v>0.18055555555555555</v>
      </c>
      <c r="H99" s="11">
        <v>0.18055555555555555</v>
      </c>
      <c r="I99" s="11">
        <v>4.8611111111110938E-3</v>
      </c>
      <c r="J99" s="11" t="s">
        <v>15</v>
      </c>
      <c r="K99" s="5" t="s">
        <v>15</v>
      </c>
      <c r="L99" s="12" t="s">
        <v>15</v>
      </c>
    </row>
    <row r="100" spans="1:12" ht="15.75">
      <c r="A100" s="7">
        <v>45546</v>
      </c>
      <c r="B100" s="8" t="s">
        <v>12</v>
      </c>
      <c r="C100" s="8" t="s">
        <v>136</v>
      </c>
      <c r="D100" s="8" t="s">
        <v>26</v>
      </c>
      <c r="E100" s="9">
        <v>0.44583333333333336</v>
      </c>
      <c r="F100" s="8" t="s">
        <v>134</v>
      </c>
      <c r="G100" s="10">
        <v>0.18055555555555555</v>
      </c>
      <c r="H100" s="11">
        <v>0.18055555555555555</v>
      </c>
      <c r="I100" s="11">
        <v>4.8611111111110938E-3</v>
      </c>
      <c r="J100" s="11" t="s">
        <v>15</v>
      </c>
      <c r="K100" s="5" t="s">
        <v>15</v>
      </c>
      <c r="L100" s="12" t="s">
        <v>15</v>
      </c>
    </row>
    <row r="101" spans="1:12" ht="15.75">
      <c r="A101" s="7">
        <v>45546</v>
      </c>
      <c r="B101" s="8" t="s">
        <v>12</v>
      </c>
      <c r="C101" s="8" t="s">
        <v>137</v>
      </c>
      <c r="D101" s="8" t="s">
        <v>26</v>
      </c>
      <c r="E101" s="9">
        <v>0.4513888888888889</v>
      </c>
      <c r="F101" s="8" t="s">
        <v>138</v>
      </c>
      <c r="G101" s="10">
        <v>0.18055555555555555</v>
      </c>
      <c r="H101" s="11">
        <v>0.17986111111111111</v>
      </c>
      <c r="I101" s="11">
        <v>4.8611111111110938E-3</v>
      </c>
      <c r="J101" s="11" t="s">
        <v>15</v>
      </c>
      <c r="K101" s="5" t="s">
        <v>15</v>
      </c>
      <c r="L101" s="12" t="s">
        <v>15</v>
      </c>
    </row>
    <row r="102" spans="1:12" ht="15.75">
      <c r="A102" s="7">
        <v>45546</v>
      </c>
      <c r="B102" s="8" t="s">
        <v>12</v>
      </c>
      <c r="C102" s="8" t="s">
        <v>139</v>
      </c>
      <c r="D102" s="8" t="s">
        <v>26</v>
      </c>
      <c r="E102" s="9">
        <v>0.4513888888888889</v>
      </c>
      <c r="F102" s="8" t="s">
        <v>138</v>
      </c>
      <c r="G102" s="10">
        <v>0.18055555555555555</v>
      </c>
      <c r="H102" s="11">
        <v>0.17986111111111111</v>
      </c>
      <c r="I102" s="11">
        <v>4.8611111111110938E-3</v>
      </c>
      <c r="J102" s="11" t="s">
        <v>15</v>
      </c>
      <c r="K102" s="5" t="s">
        <v>15</v>
      </c>
      <c r="L102" s="12" t="s">
        <v>15</v>
      </c>
    </row>
    <row r="103" spans="1:12" ht="15.75">
      <c r="A103" s="7">
        <v>45546</v>
      </c>
      <c r="B103" s="8" t="s">
        <v>12</v>
      </c>
      <c r="C103" s="8" t="s">
        <v>140</v>
      </c>
      <c r="D103" s="8" t="s">
        <v>26</v>
      </c>
      <c r="E103" s="9">
        <v>0.4513888888888889</v>
      </c>
      <c r="F103" s="8" t="s">
        <v>141</v>
      </c>
      <c r="G103" s="10">
        <v>0.17986111111111111</v>
      </c>
      <c r="H103" s="11">
        <v>0.17986111111111111</v>
      </c>
      <c r="I103" s="11">
        <v>4.8611111111110938E-3</v>
      </c>
      <c r="J103" s="11" t="s">
        <v>15</v>
      </c>
      <c r="K103" s="5" t="s">
        <v>15</v>
      </c>
      <c r="L103" s="12" t="s">
        <v>15</v>
      </c>
    </row>
    <row r="104" spans="1:12" ht="15.75">
      <c r="A104" s="7">
        <v>45546</v>
      </c>
      <c r="B104" s="8" t="s">
        <v>12</v>
      </c>
      <c r="C104" s="8" t="s">
        <v>142</v>
      </c>
      <c r="D104" s="8" t="s">
        <v>26</v>
      </c>
      <c r="E104" s="9">
        <v>0.4513888888888889</v>
      </c>
      <c r="F104" s="8" t="s">
        <v>138</v>
      </c>
      <c r="G104" s="10">
        <v>0.18055555555555555</v>
      </c>
      <c r="H104" s="11">
        <v>0.17986111111111111</v>
      </c>
      <c r="I104" s="11">
        <v>4.8611111111110938E-3</v>
      </c>
      <c r="J104" s="11" t="s">
        <v>15</v>
      </c>
      <c r="K104" s="5" t="s">
        <v>15</v>
      </c>
      <c r="L104" s="12" t="s">
        <v>15</v>
      </c>
    </row>
    <row r="105" spans="1:12" ht="15.75">
      <c r="A105" s="7">
        <v>45546</v>
      </c>
      <c r="B105" s="8" t="s">
        <v>12</v>
      </c>
      <c r="C105" s="8" t="s">
        <v>143</v>
      </c>
      <c r="D105" s="8" t="s">
        <v>26</v>
      </c>
      <c r="E105" s="9">
        <v>0.45694444444444443</v>
      </c>
      <c r="F105" s="8" t="s">
        <v>144</v>
      </c>
      <c r="G105" s="10">
        <v>0.17847222222222223</v>
      </c>
      <c r="H105" s="11">
        <v>0.17847222222222223</v>
      </c>
      <c r="I105" s="11">
        <v>4.1666666666666519E-3</v>
      </c>
      <c r="J105" s="11" t="s">
        <v>15</v>
      </c>
      <c r="K105" s="5" t="s">
        <v>15</v>
      </c>
      <c r="L105" s="12" t="s">
        <v>15</v>
      </c>
    </row>
    <row r="106" spans="1:12" ht="15.75">
      <c r="A106" s="7">
        <v>45546</v>
      </c>
      <c r="B106" s="8" t="s">
        <v>12</v>
      </c>
      <c r="C106" s="8" t="s">
        <v>145</v>
      </c>
      <c r="D106" s="8" t="s">
        <v>26</v>
      </c>
      <c r="E106" s="9">
        <v>0.45694444444444443</v>
      </c>
      <c r="F106" s="8" t="s">
        <v>144</v>
      </c>
      <c r="G106" s="10">
        <v>0.17847222222222223</v>
      </c>
      <c r="H106" s="11">
        <v>0.17847222222222223</v>
      </c>
      <c r="I106" s="11">
        <v>4.1666666666666519E-3</v>
      </c>
      <c r="J106" s="11" t="s">
        <v>15</v>
      </c>
      <c r="K106" s="5" t="s">
        <v>15</v>
      </c>
      <c r="L106" s="12" t="s">
        <v>15</v>
      </c>
    </row>
    <row r="107" spans="1:12" ht="15.75">
      <c r="A107" s="7">
        <v>45546</v>
      </c>
      <c r="B107" s="8" t="s">
        <v>12</v>
      </c>
      <c r="C107" s="8" t="s">
        <v>146</v>
      </c>
      <c r="D107" s="8" t="s">
        <v>26</v>
      </c>
      <c r="E107" s="9">
        <v>0.45694444444444443</v>
      </c>
      <c r="F107" s="8" t="s">
        <v>144</v>
      </c>
      <c r="G107" s="10">
        <v>0.17847222222222223</v>
      </c>
      <c r="H107" s="11">
        <v>0.17847222222222223</v>
      </c>
      <c r="I107" s="11">
        <v>4.1666666666666519E-3</v>
      </c>
      <c r="J107" s="11" t="s">
        <v>15</v>
      </c>
      <c r="K107" s="5" t="s">
        <v>15</v>
      </c>
      <c r="L107" s="12" t="s">
        <v>15</v>
      </c>
    </row>
    <row r="108" spans="1:12" ht="15.75">
      <c r="A108" s="7">
        <v>45546</v>
      </c>
      <c r="B108" s="8" t="s">
        <v>12</v>
      </c>
      <c r="C108" s="8" t="s">
        <v>147</v>
      </c>
      <c r="D108" s="8" t="s">
        <v>26</v>
      </c>
      <c r="E108" s="9">
        <v>0.46250000000000002</v>
      </c>
      <c r="F108" s="8" t="s">
        <v>148</v>
      </c>
      <c r="G108" s="10">
        <v>0.17777777777777778</v>
      </c>
      <c r="H108" s="11">
        <v>0.17777777777777778</v>
      </c>
      <c r="I108" s="11">
        <v>4.8611111111110938E-3</v>
      </c>
      <c r="J108" s="11" t="s">
        <v>15</v>
      </c>
      <c r="K108" s="5" t="s">
        <v>15</v>
      </c>
      <c r="L108" s="12" t="s">
        <v>15</v>
      </c>
    </row>
    <row r="109" spans="1:12" ht="15.75">
      <c r="A109" s="7">
        <v>45546</v>
      </c>
      <c r="B109" s="8" t="s">
        <v>12</v>
      </c>
      <c r="C109" s="8" t="s">
        <v>149</v>
      </c>
      <c r="D109" s="8" t="s">
        <v>26</v>
      </c>
      <c r="E109" s="9">
        <v>0.46250000000000002</v>
      </c>
      <c r="F109" s="8" t="s">
        <v>148</v>
      </c>
      <c r="G109" s="10">
        <v>0.17777777777777778</v>
      </c>
      <c r="H109" s="11">
        <v>0.17777777777777778</v>
      </c>
      <c r="I109" s="11">
        <v>4.8611111111110938E-3</v>
      </c>
      <c r="J109" s="11" t="s">
        <v>15</v>
      </c>
      <c r="K109" s="5" t="s">
        <v>15</v>
      </c>
      <c r="L109" s="12" t="s">
        <v>15</v>
      </c>
    </row>
    <row r="110" spans="1:12" ht="15.75">
      <c r="A110" s="7">
        <v>45546</v>
      </c>
      <c r="B110" s="8" t="s">
        <v>12</v>
      </c>
      <c r="C110" s="8" t="s">
        <v>150</v>
      </c>
      <c r="D110" s="8" t="s">
        <v>26</v>
      </c>
      <c r="E110" s="9">
        <v>0.46250000000000002</v>
      </c>
      <c r="F110" s="8" t="s">
        <v>148</v>
      </c>
      <c r="G110" s="10">
        <v>0.17777777777777778</v>
      </c>
      <c r="H110" s="11">
        <v>0.17777777777777778</v>
      </c>
      <c r="I110" s="11">
        <v>4.8611111111110938E-3</v>
      </c>
      <c r="J110" s="11" t="s">
        <v>15</v>
      </c>
      <c r="K110" s="5" t="s">
        <v>15</v>
      </c>
      <c r="L110" s="12" t="s">
        <v>15</v>
      </c>
    </row>
    <row r="111" spans="1:12" ht="15.75">
      <c r="A111" s="7">
        <v>45546</v>
      </c>
      <c r="B111" s="8" t="s">
        <v>12</v>
      </c>
      <c r="C111" s="8" t="s">
        <v>151</v>
      </c>
      <c r="D111" s="8" t="s">
        <v>26</v>
      </c>
      <c r="E111" s="9">
        <v>0.47361111111111109</v>
      </c>
      <c r="F111" s="8" t="s">
        <v>152</v>
      </c>
      <c r="G111" s="10">
        <v>0.17152777777777778</v>
      </c>
      <c r="H111" s="11">
        <v>0.17152777777777778</v>
      </c>
      <c r="I111" s="11">
        <v>4.8611111111112049E-3</v>
      </c>
      <c r="J111" s="11" t="s">
        <v>15</v>
      </c>
      <c r="K111" s="5" t="s">
        <v>15</v>
      </c>
      <c r="L111" s="12" t="s">
        <v>15</v>
      </c>
    </row>
    <row r="112" spans="1:12" ht="15.75">
      <c r="A112" s="7">
        <v>45546</v>
      </c>
      <c r="B112" s="8" t="s">
        <v>12</v>
      </c>
      <c r="C112" s="8" t="s">
        <v>153</v>
      </c>
      <c r="D112" s="8" t="s">
        <v>26</v>
      </c>
      <c r="E112" s="9">
        <v>0.47361111111111109</v>
      </c>
      <c r="F112" s="8" t="s">
        <v>152</v>
      </c>
      <c r="G112" s="10">
        <v>0.17152777777777778</v>
      </c>
      <c r="H112" s="11">
        <v>0.17152777777777778</v>
      </c>
      <c r="I112" s="11">
        <v>4.8611111111112049E-3</v>
      </c>
      <c r="J112" s="11" t="s">
        <v>15</v>
      </c>
      <c r="K112" s="5" t="s">
        <v>15</v>
      </c>
      <c r="L112" s="12" t="s">
        <v>15</v>
      </c>
    </row>
    <row r="113" spans="1:12" ht="15.75">
      <c r="A113" s="7">
        <v>45546</v>
      </c>
      <c r="B113" s="8" t="s">
        <v>12</v>
      </c>
      <c r="C113" s="8" t="s">
        <v>154</v>
      </c>
      <c r="D113" s="8" t="s">
        <v>26</v>
      </c>
      <c r="E113" s="9">
        <v>0.47361111111111109</v>
      </c>
      <c r="F113" s="8" t="s">
        <v>152</v>
      </c>
      <c r="G113" s="10">
        <v>0.17152777777777778</v>
      </c>
      <c r="H113" s="11">
        <v>0.17152777777777778</v>
      </c>
      <c r="I113" s="11">
        <v>4.8611111111112049E-3</v>
      </c>
      <c r="J113" s="11" t="s">
        <v>15</v>
      </c>
      <c r="K113" s="5" t="s">
        <v>15</v>
      </c>
      <c r="L113" s="12" t="s">
        <v>15</v>
      </c>
    </row>
    <row r="114" spans="1:12" ht="15.75">
      <c r="A114" s="7">
        <v>45546</v>
      </c>
      <c r="B114" s="8" t="s">
        <v>12</v>
      </c>
      <c r="C114" s="8" t="s">
        <v>155</v>
      </c>
      <c r="D114" s="8" t="s">
        <v>26</v>
      </c>
      <c r="E114" s="9">
        <v>0.47361111111111109</v>
      </c>
      <c r="F114" s="8" t="s">
        <v>152</v>
      </c>
      <c r="G114" s="10">
        <v>0.17152777777777778</v>
      </c>
      <c r="H114" s="11">
        <v>0.17152777777777778</v>
      </c>
      <c r="I114" s="11">
        <v>4.8611111111112049E-3</v>
      </c>
      <c r="J114" s="11" t="s">
        <v>15</v>
      </c>
      <c r="K114" s="5" t="s">
        <v>15</v>
      </c>
      <c r="L114" s="12" t="s">
        <v>15</v>
      </c>
    </row>
    <row r="115" spans="1:12" ht="15.75">
      <c r="A115" s="7">
        <v>45546</v>
      </c>
      <c r="B115" s="8" t="s">
        <v>12</v>
      </c>
      <c r="C115" s="8" t="s">
        <v>156</v>
      </c>
      <c r="D115" s="8" t="s">
        <v>26</v>
      </c>
      <c r="E115" s="9">
        <v>0.47916666666666669</v>
      </c>
      <c r="F115" s="8" t="s">
        <v>157</v>
      </c>
      <c r="G115" s="10">
        <v>0.17083333333333334</v>
      </c>
      <c r="H115" s="11">
        <v>0.17083333333333334</v>
      </c>
      <c r="I115" s="11">
        <v>4.8611111111110938E-3</v>
      </c>
      <c r="J115" s="11" t="s">
        <v>15</v>
      </c>
      <c r="K115" s="5" t="s">
        <v>15</v>
      </c>
      <c r="L115" s="12" t="s">
        <v>15</v>
      </c>
    </row>
    <row r="116" spans="1:12" ht="15.75">
      <c r="A116" s="7">
        <v>45546</v>
      </c>
      <c r="B116" s="8" t="s">
        <v>12</v>
      </c>
      <c r="C116" s="8" t="s">
        <v>158</v>
      </c>
      <c r="D116" s="8" t="s">
        <v>26</v>
      </c>
      <c r="E116" s="9">
        <v>0.47916666666666669</v>
      </c>
      <c r="F116" s="8" t="s">
        <v>157</v>
      </c>
      <c r="G116" s="10">
        <v>0.17083333333333334</v>
      </c>
      <c r="H116" s="11">
        <v>0.17083333333333334</v>
      </c>
      <c r="I116" s="11">
        <v>4.8611111111110938E-3</v>
      </c>
      <c r="J116" s="11" t="s">
        <v>15</v>
      </c>
      <c r="K116" s="5" t="s">
        <v>15</v>
      </c>
      <c r="L116" s="12" t="s">
        <v>15</v>
      </c>
    </row>
    <row r="117" spans="1:12" ht="15.75">
      <c r="A117" s="7">
        <v>45546</v>
      </c>
      <c r="B117" s="8" t="s">
        <v>12</v>
      </c>
      <c r="C117" s="8" t="s">
        <v>159</v>
      </c>
      <c r="D117" s="8" t="s">
        <v>26</v>
      </c>
      <c r="E117" s="9">
        <v>0.47916666666666669</v>
      </c>
      <c r="F117" s="8" t="s">
        <v>157</v>
      </c>
      <c r="G117" s="10">
        <v>0.17083333333333334</v>
      </c>
      <c r="H117" s="11">
        <v>0.17083333333333334</v>
      </c>
      <c r="I117" s="11">
        <v>4.8611111111110938E-3</v>
      </c>
      <c r="J117" s="11" t="s">
        <v>15</v>
      </c>
      <c r="K117" s="5" t="s">
        <v>15</v>
      </c>
      <c r="L117" s="12" t="s">
        <v>15</v>
      </c>
    </row>
    <row r="118" spans="1:12" ht="15.75">
      <c r="A118" s="7">
        <v>45546</v>
      </c>
      <c r="B118" s="8" t="s">
        <v>12</v>
      </c>
      <c r="C118" s="8" t="s">
        <v>160</v>
      </c>
      <c r="D118" s="8" t="s">
        <v>26</v>
      </c>
      <c r="E118" s="9">
        <v>0.47916666666666669</v>
      </c>
      <c r="F118" s="8" t="s">
        <v>157</v>
      </c>
      <c r="G118" s="10">
        <v>0.17083333333333334</v>
      </c>
      <c r="H118" s="11">
        <v>0.17083333333333334</v>
      </c>
      <c r="I118" s="11">
        <v>4.8611111111110938E-3</v>
      </c>
      <c r="J118" s="11" t="s">
        <v>15</v>
      </c>
      <c r="K118" s="5" t="s">
        <v>15</v>
      </c>
      <c r="L118" s="12" t="s">
        <v>15</v>
      </c>
    </row>
    <row r="119" spans="1:12" ht="15.75">
      <c r="A119" s="7">
        <v>45546</v>
      </c>
      <c r="B119" s="8" t="s">
        <v>12</v>
      </c>
      <c r="C119" s="8" t="s">
        <v>161</v>
      </c>
      <c r="D119" s="8" t="s">
        <v>26</v>
      </c>
      <c r="E119" s="9">
        <v>0.48472222222222222</v>
      </c>
      <c r="F119" s="8" t="s">
        <v>162</v>
      </c>
      <c r="G119" s="10">
        <v>0.1736111111111111</v>
      </c>
      <c r="H119" s="11">
        <v>0.17291666666666666</v>
      </c>
      <c r="I119" s="11">
        <v>7.6388888888888618E-3</v>
      </c>
      <c r="J119" s="11" t="s">
        <v>15</v>
      </c>
      <c r="K119" s="5" t="s">
        <v>15</v>
      </c>
      <c r="L119" s="12" t="s">
        <v>15</v>
      </c>
    </row>
    <row r="120" spans="1:12" ht="15.75">
      <c r="A120" s="7">
        <v>45546</v>
      </c>
      <c r="B120" s="8" t="s">
        <v>12</v>
      </c>
      <c r="C120" s="8" t="s">
        <v>163</v>
      </c>
      <c r="D120" s="8" t="s">
        <v>26</v>
      </c>
      <c r="E120" s="9">
        <v>0.48472222222222222</v>
      </c>
      <c r="F120" s="8" t="s">
        <v>164</v>
      </c>
      <c r="G120" s="10">
        <v>0.17291666666666666</v>
      </c>
      <c r="H120" s="11">
        <v>0.17291666666666666</v>
      </c>
      <c r="I120" s="11">
        <v>7.6388888888888618E-3</v>
      </c>
      <c r="J120" s="11" t="s">
        <v>15</v>
      </c>
      <c r="K120" s="5" t="s">
        <v>15</v>
      </c>
      <c r="L120" s="12" t="s">
        <v>15</v>
      </c>
    </row>
    <row r="121" spans="1:12" ht="15.75">
      <c r="A121" s="7">
        <v>45546</v>
      </c>
      <c r="B121" s="8" t="s">
        <v>12</v>
      </c>
      <c r="C121" s="8" t="s">
        <v>165</v>
      </c>
      <c r="D121" s="8" t="s">
        <v>26</v>
      </c>
      <c r="E121" s="9">
        <v>0.48472222222222222</v>
      </c>
      <c r="F121" s="8" t="s">
        <v>162</v>
      </c>
      <c r="G121" s="10">
        <v>0.1736111111111111</v>
      </c>
      <c r="H121" s="11">
        <v>0.17291666666666666</v>
      </c>
      <c r="I121" s="11">
        <v>7.6388888888888618E-3</v>
      </c>
      <c r="J121" s="11" t="s">
        <v>15</v>
      </c>
      <c r="K121" s="5" t="s">
        <v>15</v>
      </c>
      <c r="L121" s="12" t="s">
        <v>15</v>
      </c>
    </row>
    <row r="122" spans="1:12" ht="15.75">
      <c r="A122" s="7">
        <v>45546</v>
      </c>
      <c r="B122" s="8" t="s">
        <v>12</v>
      </c>
      <c r="C122" s="8" t="s">
        <v>166</v>
      </c>
      <c r="D122" s="8" t="s">
        <v>26</v>
      </c>
      <c r="E122" s="9">
        <v>0.49027777777777776</v>
      </c>
      <c r="F122" s="8" t="s">
        <v>167</v>
      </c>
      <c r="G122" s="10">
        <v>0.1736111111111111</v>
      </c>
      <c r="H122" s="11">
        <v>0.17291666666666666</v>
      </c>
      <c r="I122" s="11">
        <v>5.5555555555555358E-3</v>
      </c>
      <c r="J122" s="11" t="s">
        <v>15</v>
      </c>
      <c r="K122" s="5" t="s">
        <v>15</v>
      </c>
      <c r="L122" s="12" t="s">
        <v>15</v>
      </c>
    </row>
    <row r="123" spans="1:12" ht="15.75">
      <c r="A123" s="7">
        <v>45546</v>
      </c>
      <c r="B123" s="8" t="s">
        <v>12</v>
      </c>
      <c r="C123" s="8" t="s">
        <v>168</v>
      </c>
      <c r="D123" s="8" t="s">
        <v>26</v>
      </c>
      <c r="E123" s="9">
        <v>0.49027777777777776</v>
      </c>
      <c r="F123" s="8" t="s">
        <v>169</v>
      </c>
      <c r="G123" s="10">
        <v>0.17291666666666666</v>
      </c>
      <c r="H123" s="11">
        <v>0.17291666666666666</v>
      </c>
      <c r="I123" s="11">
        <v>5.5555555555555358E-3</v>
      </c>
      <c r="J123" s="11" t="s">
        <v>15</v>
      </c>
      <c r="K123" s="5" t="s">
        <v>15</v>
      </c>
      <c r="L123" s="12" t="s">
        <v>15</v>
      </c>
    </row>
    <row r="124" spans="1:12" ht="15.75">
      <c r="A124" s="7">
        <v>45546</v>
      </c>
      <c r="B124" s="8" t="s">
        <v>12</v>
      </c>
      <c r="C124" s="8" t="s">
        <v>170</v>
      </c>
      <c r="D124" s="8" t="s">
        <v>26</v>
      </c>
      <c r="E124" s="9">
        <v>0.49027777777777776</v>
      </c>
      <c r="F124" s="8" t="s">
        <v>167</v>
      </c>
      <c r="G124" s="10">
        <v>0.1736111111111111</v>
      </c>
      <c r="H124" s="11">
        <v>0.17291666666666666</v>
      </c>
      <c r="I124" s="11">
        <v>5.5555555555555358E-3</v>
      </c>
      <c r="J124" s="11" t="s">
        <v>15</v>
      </c>
      <c r="K124" s="5" t="s">
        <v>15</v>
      </c>
      <c r="L124" s="12" t="s">
        <v>15</v>
      </c>
    </row>
    <row r="125" spans="1:12" ht="15.75">
      <c r="A125" s="7">
        <v>45546</v>
      </c>
      <c r="B125" s="8" t="s">
        <v>12</v>
      </c>
      <c r="C125" s="8" t="s">
        <v>171</v>
      </c>
      <c r="D125" s="8" t="s">
        <v>26</v>
      </c>
      <c r="E125" s="9">
        <v>0.49027777777777776</v>
      </c>
      <c r="F125" s="8" t="s">
        <v>169</v>
      </c>
      <c r="G125" s="10">
        <v>0.17291666666666666</v>
      </c>
      <c r="H125" s="11">
        <v>0.17291666666666666</v>
      </c>
      <c r="I125" s="11">
        <v>5.5555555555555358E-3</v>
      </c>
      <c r="J125" s="11" t="s">
        <v>15</v>
      </c>
      <c r="K125" s="5" t="s">
        <v>15</v>
      </c>
      <c r="L125" s="12" t="s">
        <v>15</v>
      </c>
    </row>
    <row r="126" spans="1:12" ht="15.75">
      <c r="A126" s="7">
        <v>45546</v>
      </c>
      <c r="B126" s="8" t="s">
        <v>12</v>
      </c>
      <c r="C126" s="8" t="s">
        <v>172</v>
      </c>
      <c r="D126" s="8" t="s">
        <v>26</v>
      </c>
      <c r="E126" s="9">
        <v>0.49583333333333335</v>
      </c>
      <c r="F126" s="8" t="s">
        <v>173</v>
      </c>
      <c r="G126" s="10">
        <v>0.17152777777777778</v>
      </c>
      <c r="H126" s="11">
        <v>0.17152777777777778</v>
      </c>
      <c r="I126" s="11">
        <v>4.1666666666666519E-3</v>
      </c>
      <c r="J126" s="11" t="s">
        <v>15</v>
      </c>
      <c r="K126" s="5" t="s">
        <v>15</v>
      </c>
      <c r="L126" s="12" t="s">
        <v>15</v>
      </c>
    </row>
    <row r="127" spans="1:12" ht="15.75">
      <c r="A127" s="7">
        <v>45546</v>
      </c>
      <c r="B127" s="8" t="s">
        <v>12</v>
      </c>
      <c r="C127" s="8" t="s">
        <v>174</v>
      </c>
      <c r="D127" s="8" t="s">
        <v>26</v>
      </c>
      <c r="E127" s="9">
        <v>0.49583333333333335</v>
      </c>
      <c r="F127" s="8" t="s">
        <v>173</v>
      </c>
      <c r="G127" s="10">
        <v>0.17152777777777778</v>
      </c>
      <c r="H127" s="11">
        <v>0.17152777777777778</v>
      </c>
      <c r="I127" s="11">
        <v>4.1666666666666519E-3</v>
      </c>
      <c r="J127" s="11" t="s">
        <v>15</v>
      </c>
      <c r="K127" s="5" t="s">
        <v>15</v>
      </c>
      <c r="L127" s="12" t="s">
        <v>15</v>
      </c>
    </row>
    <row r="128" spans="1:12" ht="15.75">
      <c r="A128" s="7">
        <v>45546</v>
      </c>
      <c r="B128" s="8" t="s">
        <v>12</v>
      </c>
      <c r="C128" s="8" t="s">
        <v>175</v>
      </c>
      <c r="D128" s="8" t="s">
        <v>26</v>
      </c>
      <c r="E128" s="9">
        <v>0.49583333333333335</v>
      </c>
      <c r="F128" s="8" t="s">
        <v>173</v>
      </c>
      <c r="G128" s="10">
        <v>0.17152777777777778</v>
      </c>
      <c r="H128" s="11">
        <v>0.17152777777777778</v>
      </c>
      <c r="I128" s="11">
        <v>4.1666666666666519E-3</v>
      </c>
      <c r="J128" s="11" t="s">
        <v>15</v>
      </c>
      <c r="K128" s="5" t="s">
        <v>15</v>
      </c>
      <c r="L128" s="12" t="s">
        <v>15</v>
      </c>
    </row>
    <row r="129" spans="1:12" ht="15.75">
      <c r="A129" s="7">
        <v>45546</v>
      </c>
      <c r="B129" s="8" t="s">
        <v>12</v>
      </c>
      <c r="C129" s="8" t="s">
        <v>176</v>
      </c>
      <c r="D129" s="8" t="s">
        <v>26</v>
      </c>
      <c r="E129" s="9">
        <v>0.50138888888888888</v>
      </c>
      <c r="F129" s="8" t="s">
        <v>177</v>
      </c>
      <c r="G129" s="10">
        <v>0.17222222222222222</v>
      </c>
      <c r="H129" s="11">
        <v>0.17222222222222222</v>
      </c>
      <c r="I129" s="11">
        <v>6.2500000000000888E-3</v>
      </c>
      <c r="J129" s="11" t="s">
        <v>15</v>
      </c>
      <c r="K129" s="5" t="s">
        <v>15</v>
      </c>
      <c r="L129" s="12" t="s">
        <v>15</v>
      </c>
    </row>
    <row r="130" spans="1:12" ht="15.75">
      <c r="A130" s="7">
        <v>45546</v>
      </c>
      <c r="B130" s="8" t="s">
        <v>12</v>
      </c>
      <c r="C130" s="8" t="s">
        <v>178</v>
      </c>
      <c r="D130" s="8" t="s">
        <v>26</v>
      </c>
      <c r="E130" s="9">
        <v>0.50138888888888888</v>
      </c>
      <c r="F130" s="8" t="s">
        <v>177</v>
      </c>
      <c r="G130" s="10">
        <v>0.17222222222222222</v>
      </c>
      <c r="H130" s="11">
        <v>0.17222222222222222</v>
      </c>
      <c r="I130" s="11">
        <v>6.2500000000000888E-3</v>
      </c>
      <c r="J130" s="11" t="s">
        <v>15</v>
      </c>
      <c r="K130" s="5" t="s">
        <v>15</v>
      </c>
      <c r="L130" s="12" t="s">
        <v>15</v>
      </c>
    </row>
    <row r="131" spans="1:12" ht="15.75">
      <c r="A131" s="7">
        <v>45546</v>
      </c>
      <c r="B131" s="8" t="s">
        <v>12</v>
      </c>
      <c r="C131" s="8" t="s">
        <v>179</v>
      </c>
      <c r="D131" s="8" t="s">
        <v>26</v>
      </c>
      <c r="E131" s="9">
        <v>0.50138888888888888</v>
      </c>
      <c r="F131" s="8" t="s">
        <v>180</v>
      </c>
      <c r="G131" s="10">
        <v>0.17569444444444443</v>
      </c>
      <c r="H131" s="11">
        <v>0.17222222222222222</v>
      </c>
      <c r="I131" s="11">
        <v>6.2500000000000888E-3</v>
      </c>
      <c r="J131" s="11" t="s">
        <v>15</v>
      </c>
      <c r="K131" s="5" t="s">
        <v>15</v>
      </c>
      <c r="L131" s="12" t="s">
        <v>15</v>
      </c>
    </row>
    <row r="132" spans="1:12" ht="15.75">
      <c r="A132" s="7">
        <v>45546</v>
      </c>
      <c r="B132" s="8" t="s">
        <v>12</v>
      </c>
      <c r="C132" s="8" t="s">
        <v>181</v>
      </c>
      <c r="D132" s="8" t="s">
        <v>26</v>
      </c>
      <c r="E132" s="9">
        <v>0.50138888888888888</v>
      </c>
      <c r="F132" s="8" t="s">
        <v>182</v>
      </c>
      <c r="G132" s="10">
        <v>0.17916666666666667</v>
      </c>
      <c r="H132" s="11">
        <v>0.17222222222222222</v>
      </c>
      <c r="I132" s="11">
        <v>6.2500000000000888E-3</v>
      </c>
      <c r="J132" s="11" t="s">
        <v>15</v>
      </c>
      <c r="K132" s="5" t="s">
        <v>15</v>
      </c>
      <c r="L132" s="12" t="s">
        <v>15</v>
      </c>
    </row>
    <row r="133" spans="1:12" ht="15.75">
      <c r="A133" s="7">
        <v>45546</v>
      </c>
      <c r="B133" s="8" t="s">
        <v>12</v>
      </c>
      <c r="C133" s="8" t="s">
        <v>183</v>
      </c>
      <c r="D133" s="8" t="s">
        <v>26</v>
      </c>
      <c r="E133" s="9">
        <v>0.50694444444444442</v>
      </c>
      <c r="F133" s="8" t="s">
        <v>184</v>
      </c>
      <c r="G133" s="10">
        <v>0.17291666666666666</v>
      </c>
      <c r="H133" s="11">
        <v>0.17152777777777778</v>
      </c>
      <c r="I133" s="11">
        <v>4.8611111111110938E-3</v>
      </c>
      <c r="J133" s="11" t="s">
        <v>15</v>
      </c>
      <c r="K133" s="5" t="s">
        <v>15</v>
      </c>
      <c r="L133" s="12" t="s">
        <v>15</v>
      </c>
    </row>
    <row r="134" spans="1:12" ht="15.75">
      <c r="A134" s="7">
        <v>45546</v>
      </c>
      <c r="B134" s="8" t="s">
        <v>12</v>
      </c>
      <c r="C134" s="8" t="s">
        <v>185</v>
      </c>
      <c r="D134" s="8" t="s">
        <v>26</v>
      </c>
      <c r="E134" s="9">
        <v>0.50694444444444442</v>
      </c>
      <c r="F134" s="8" t="s">
        <v>186</v>
      </c>
      <c r="G134" s="10">
        <v>0.17152777777777778</v>
      </c>
      <c r="H134" s="11">
        <v>0.17152777777777778</v>
      </c>
      <c r="I134" s="11">
        <v>4.8611111111110938E-3</v>
      </c>
      <c r="J134" s="11" t="s">
        <v>15</v>
      </c>
      <c r="K134" s="5" t="s">
        <v>15</v>
      </c>
      <c r="L134" s="12" t="s">
        <v>15</v>
      </c>
    </row>
    <row r="135" spans="1:12" ht="15.75">
      <c r="A135" s="7">
        <v>45546</v>
      </c>
      <c r="B135" s="8" t="s">
        <v>12</v>
      </c>
      <c r="C135" s="8" t="s">
        <v>187</v>
      </c>
      <c r="D135" s="8" t="s">
        <v>26</v>
      </c>
      <c r="E135" s="9">
        <v>0.50694444444444442</v>
      </c>
      <c r="F135" s="8" t="s">
        <v>186</v>
      </c>
      <c r="G135" s="10">
        <v>0.17152777777777778</v>
      </c>
      <c r="H135" s="11">
        <v>0.17152777777777778</v>
      </c>
      <c r="I135" s="11">
        <v>4.8611111111110938E-3</v>
      </c>
      <c r="J135" s="11" t="s">
        <v>15</v>
      </c>
      <c r="K135" s="5" t="s">
        <v>15</v>
      </c>
      <c r="L135" s="12" t="s">
        <v>15</v>
      </c>
    </row>
    <row r="136" spans="1:12" ht="15.75">
      <c r="A136" s="7"/>
      <c r="B136" s="8"/>
      <c r="C136" s="8"/>
      <c r="D136" s="8"/>
      <c r="E136" s="9"/>
      <c r="F136" s="8"/>
      <c r="G136" s="10"/>
      <c r="H136" s="11" t="str">
        <f>IF(ISBLANK(G136),"",_xlfn.MINIFS(#REF!,D:D,D136,E:E,E136))</f>
        <v/>
      </c>
      <c r="I136" s="11" t="str">
        <f>IFERROR(IF(A136="","",IF(OR(A136&lt;&gt;A135,D136&lt;&gt;D135),0, IF(AND(ABS(#REF!-#REF!) = 0,E136=E135),I135,ABS(#REF!-#REF!)))),"")</f>
        <v/>
      </c>
      <c r="J136" s="11" t="str" cm="1">
        <f t="array" ref="J136">IFERROR(_xlfn.IFS(AND(COUNTIF($D136,"*9 hole comp"),$H136&gt;$S$2,$I136-#REF!+$O$6&gt;$S$4),"2 strokes",AND(COUNTIF($D136,"*9 hole comp"),$H136&gt;$Q$2,$I136-#REF!+$O$6&gt;$Q$4),"1 stroke",AND(COUNTIF($D136,"*tee comp"),$H136&gt;$S$3,$I136-#REF!+$O$6&gt;$S$4),"2 strokes",AND(COUNTIF($D136,"*tee comp"),$H136&gt;$Q$3,$I136-#REF!+$O$6&gt;$Q$4),"1 stroke",TRUE,""),"")</f>
        <v/>
      </c>
      <c r="K136" s="5" t="str">
        <f>IF(J136&lt;&gt;"",C136,"")</f>
        <v/>
      </c>
      <c r="L136" s="12" t="str">
        <f>IF(J136&lt;&gt;"",E136,"")</f>
        <v/>
      </c>
    </row>
    <row r="137" spans="1:12" ht="15.75">
      <c r="A137" s="7"/>
      <c r="B137" s="8"/>
      <c r="C137" s="8"/>
      <c r="D137" s="8"/>
      <c r="E137" s="9"/>
      <c r="F137" s="8"/>
      <c r="G137" s="10"/>
      <c r="H137" s="11" t="str">
        <f>IF(ISBLANK(G137),"",_xlfn.MINIFS(#REF!,D:D,D137,E:E,E137))</f>
        <v/>
      </c>
      <c r="I137" s="11" t="str">
        <f>IFERROR(IF(A137="","",IF(OR(A137&lt;&gt;A136,D137&lt;&gt;D136),0, IF(AND(ABS(#REF!-#REF!) = 0,E137=E136),I136,ABS(#REF!-#REF!)))),"")</f>
        <v/>
      </c>
      <c r="J137" s="11" t="str" cm="1">
        <f t="array" ref="J137">IFERROR(_xlfn.IFS(AND(COUNTIF($D137,"*9 hole comp"),$H137&gt;$S$2,$I137-#REF!+$O$6&gt;$S$4),"2 strokes",AND(COUNTIF($D137,"*9 hole comp"),$H137&gt;$Q$2,$I137-#REF!+$O$6&gt;$Q$4),"1 stroke",AND(COUNTIF($D137,"*tee comp"),$H137&gt;$S$3,$I137-#REF!+$O$6&gt;$S$4),"2 strokes",AND(COUNTIF($D137,"*tee comp"),$H137&gt;$Q$3,$I137-#REF!+$O$6&gt;$Q$4),"1 stroke",TRUE,""),"")</f>
        <v/>
      </c>
      <c r="K137" s="5" t="str">
        <f>IF(J137&lt;&gt;"",C137,"")</f>
        <v/>
      </c>
      <c r="L137" s="12" t="str">
        <f>IF(J137&lt;&gt;"",E137,"")</f>
        <v/>
      </c>
    </row>
    <row r="138" spans="1:12" ht="15.75">
      <c r="A138" s="7"/>
      <c r="B138" s="8"/>
      <c r="C138" s="8"/>
      <c r="D138" s="8"/>
      <c r="E138" s="9"/>
      <c r="F138" s="8"/>
      <c r="G138" s="10"/>
      <c r="H138" s="11" t="str">
        <f>IF(ISBLANK(G138),"",_xlfn.MINIFS(#REF!,D:D,D138,E:E,E138))</f>
        <v/>
      </c>
      <c r="I138" s="11" t="str">
        <f>IFERROR(IF(A138="","",IF(OR(A138&lt;&gt;A137,D138&lt;&gt;D137),0, IF(AND(ABS(#REF!-#REF!) = 0,E138=E137),I137,ABS(#REF!-#REF!)))),"")</f>
        <v/>
      </c>
      <c r="J138" s="11" t="str" cm="1">
        <f t="array" ref="J138">IFERROR(_xlfn.IFS(AND(COUNTIF($D138,"*9 hole comp"),$H138&gt;$S$2,$I138-#REF!+$O$6&gt;$S$4),"2 strokes",AND(COUNTIF($D138,"*9 hole comp"),$H138&gt;$Q$2,$I138-#REF!+$O$6&gt;$Q$4),"1 stroke",AND(COUNTIF($D138,"*tee comp"),$H138&gt;$S$3,$I138-#REF!+$O$6&gt;$S$4),"2 strokes",AND(COUNTIF($D138,"*tee comp"),$H138&gt;$Q$3,$I138-#REF!+$O$6&gt;$Q$4),"1 stroke",TRUE,""),"")</f>
        <v/>
      </c>
      <c r="K138" s="5" t="str">
        <f>IF(J138&lt;&gt;"",C138,"")</f>
        <v/>
      </c>
      <c r="L138" s="12" t="str">
        <f>IF(J138&lt;&gt;"",E138,"")</f>
        <v/>
      </c>
    </row>
    <row r="139" spans="1:12" ht="15.75">
      <c r="A139" s="7"/>
      <c r="B139" s="8"/>
      <c r="C139" s="8"/>
      <c r="D139" s="8"/>
      <c r="E139" s="9"/>
      <c r="F139" s="8"/>
      <c r="G139" s="10"/>
      <c r="H139" s="11" t="str">
        <f>IF(ISBLANK(G139),"",_xlfn.MINIFS(#REF!,D:D,D139,E:E,E139))</f>
        <v/>
      </c>
      <c r="I139" s="11" t="str">
        <f>IFERROR(IF(A139="","",IF(OR(A139&lt;&gt;A138,D139&lt;&gt;D138),0, IF(AND(ABS(#REF!-#REF!) = 0,E139=E138),I138,ABS(#REF!-#REF!)))),"")</f>
        <v/>
      </c>
      <c r="J139" s="11" t="str" cm="1">
        <f t="array" ref="J139">IFERROR(_xlfn.IFS(AND(COUNTIF($D139,"*9 hole comp"),$H139&gt;$S$2,$I139-#REF!+$O$6&gt;$S$4),"2 strokes",AND(COUNTIF($D139,"*9 hole comp"),$H139&gt;$Q$2,$I139-#REF!+$O$6&gt;$Q$4),"1 stroke",AND(COUNTIF($D139,"*tee comp"),$H139&gt;$S$3,$I139-#REF!+$O$6&gt;$S$4),"2 strokes",AND(COUNTIF($D139,"*tee comp"),$H139&gt;$Q$3,$I139-#REF!+$O$6&gt;$Q$4),"1 stroke",TRUE,""),"")</f>
        <v/>
      </c>
      <c r="K139" s="5" t="str">
        <f>IF(J139&lt;&gt;"",C139,"")</f>
        <v/>
      </c>
      <c r="L139" s="12" t="str">
        <f>IF(J139&lt;&gt;"",E139,"")</f>
        <v/>
      </c>
    </row>
    <row r="140" spans="1:12" ht="15.75">
      <c r="A140" s="7"/>
      <c r="B140" s="8"/>
      <c r="C140" s="8"/>
      <c r="D140" s="8"/>
      <c r="E140" s="9"/>
      <c r="F140" s="8"/>
      <c r="G140" s="10"/>
      <c r="H140" s="11" t="str">
        <f>IF(ISBLANK(G140),"",_xlfn.MINIFS(#REF!,D:D,D140,E:E,E140))</f>
        <v/>
      </c>
      <c r="I140" s="11" t="str">
        <f>IFERROR(IF(A140="","",IF(OR(A140&lt;&gt;A139,D140&lt;&gt;D139),0, IF(AND(ABS(#REF!-#REF!) = 0,E140=E139),I139,ABS(#REF!-#REF!)))),"")</f>
        <v/>
      </c>
      <c r="J140" s="11" t="str" cm="1">
        <f t="array" ref="J140">IFERROR(_xlfn.IFS(AND(COUNTIF($D140,"*9 hole comp"),$H140&gt;$S$2,$I140-#REF!+$O$6&gt;$S$4),"2 strokes",AND(COUNTIF($D140,"*9 hole comp"),$H140&gt;$Q$2,$I140-#REF!+$O$6&gt;$Q$4),"1 stroke",AND(COUNTIF($D140,"*tee comp"),$H140&gt;$S$3,$I140-#REF!+$O$6&gt;$S$4),"2 strokes",AND(COUNTIF($D140,"*tee comp"),$H140&gt;$Q$3,$I140-#REF!+$O$6&gt;$Q$4),"1 stroke",TRUE,""),"")</f>
        <v/>
      </c>
      <c r="K140" s="5" t="str">
        <f>IF(J140&lt;&gt;"",C140,"")</f>
        <v/>
      </c>
      <c r="L140" s="12" t="str">
        <f>IF(J140&lt;&gt;"",E140,"")</f>
        <v/>
      </c>
    </row>
    <row r="141" spans="1:12" ht="15.75">
      <c r="A141" s="7"/>
      <c r="B141" s="8"/>
      <c r="C141" s="8"/>
      <c r="D141" s="8"/>
      <c r="E141" s="9"/>
      <c r="F141" s="8"/>
      <c r="G141" s="10"/>
      <c r="H141" s="11" t="str">
        <f>IF(ISBLANK(G141),"",_xlfn.MINIFS(#REF!,D:D,D141,E:E,E141))</f>
        <v/>
      </c>
      <c r="I141" s="11" t="str">
        <f>IFERROR(IF(A141="","",IF(OR(A141&lt;&gt;A140,D141&lt;&gt;D140),0, IF(AND(ABS(#REF!-#REF!) = 0,E141=E140),I140,ABS(#REF!-#REF!)))),"")</f>
        <v/>
      </c>
      <c r="J141" s="11" t="str" cm="1">
        <f t="array" ref="J141">IFERROR(_xlfn.IFS(AND(COUNTIF($D141,"*9 hole comp"),$H141&gt;$S$2,$I141-#REF!+$O$6&gt;$S$4),"2 strokes",AND(COUNTIF($D141,"*9 hole comp"),$H141&gt;$Q$2,$I141-#REF!+$O$6&gt;$Q$4),"1 stroke",AND(COUNTIF($D141,"*tee comp"),$H141&gt;$S$3,$I141-#REF!+$O$6&gt;$S$4),"2 strokes",AND(COUNTIF($D141,"*tee comp"),$H141&gt;$Q$3,$I141-#REF!+$O$6&gt;$Q$4),"1 stroke",TRUE,""),"")</f>
        <v/>
      </c>
      <c r="K141" s="5" t="str">
        <f>IF(J141&lt;&gt;"",C141,"")</f>
        <v/>
      </c>
      <c r="L141" s="12" t="str">
        <f>IF(J141&lt;&gt;"",E141,"")</f>
        <v/>
      </c>
    </row>
    <row r="142" spans="1:12" ht="15.75">
      <c r="A142" s="7"/>
      <c r="B142" s="8"/>
      <c r="C142" s="8"/>
      <c r="D142" s="8"/>
      <c r="E142" s="9"/>
      <c r="F142" s="8"/>
      <c r="G142" s="10"/>
      <c r="H142" s="11" t="str">
        <f>IF(ISBLANK(G142),"",_xlfn.MINIFS(#REF!,D:D,D142,E:E,E142))</f>
        <v/>
      </c>
      <c r="I142" s="11" t="str">
        <f>IFERROR(IF(A142="","",IF(OR(A142&lt;&gt;A141,D142&lt;&gt;D141),0, IF(AND(ABS(#REF!-#REF!) = 0,E142=E141),I141,ABS(#REF!-#REF!)))),"")</f>
        <v/>
      </c>
      <c r="J142" s="11" t="str" cm="1">
        <f t="array" ref="J142">IFERROR(_xlfn.IFS(AND(COUNTIF($D142,"*9 hole comp"),$H142&gt;$S$2,$I142-#REF!+$O$6&gt;$S$4),"2 strokes",AND(COUNTIF($D142,"*9 hole comp"),$H142&gt;$Q$2,$I142-#REF!+$O$6&gt;$Q$4),"1 stroke",AND(COUNTIF($D142,"*tee comp"),$H142&gt;$S$3,$I142-#REF!+$O$6&gt;$S$4),"2 strokes",AND(COUNTIF($D142,"*tee comp"),$H142&gt;$Q$3,$I142-#REF!+$O$6&gt;$Q$4),"1 stroke",TRUE,""),"")</f>
        <v/>
      </c>
      <c r="K142" s="5" t="str">
        <f>IF(J142&lt;&gt;"",C142,"")</f>
        <v/>
      </c>
      <c r="L142" s="12" t="str">
        <f>IF(J142&lt;&gt;"",E142,"")</f>
        <v/>
      </c>
    </row>
    <row r="143" spans="1:12" ht="15.75">
      <c r="A143" s="7"/>
      <c r="B143" s="8"/>
      <c r="C143" s="8"/>
      <c r="D143" s="8"/>
      <c r="E143" s="9"/>
      <c r="F143" s="8"/>
      <c r="G143" s="10"/>
      <c r="H143" s="11" t="str">
        <f>IF(ISBLANK(G143),"",_xlfn.MINIFS(#REF!,D:D,D143,E:E,E143))</f>
        <v/>
      </c>
      <c r="I143" s="11" t="str">
        <f>IFERROR(IF(A143="","",IF(OR(A143&lt;&gt;A142,D143&lt;&gt;D142),0, IF(AND(ABS(#REF!-#REF!) = 0,E143=E142),I142,ABS(#REF!-#REF!)))),"")</f>
        <v/>
      </c>
      <c r="J143" s="11" t="str" cm="1">
        <f t="array" ref="J143">IFERROR(_xlfn.IFS(AND(COUNTIF($D143,"*9 hole comp"),$H143&gt;$S$2,$I143-#REF!+$O$6&gt;$S$4),"2 strokes",AND(COUNTIF($D143,"*9 hole comp"),$H143&gt;$Q$2,$I143-#REF!+$O$6&gt;$Q$4),"1 stroke",AND(COUNTIF($D143,"*tee comp"),$H143&gt;$S$3,$I143-#REF!+$O$6&gt;$S$4),"2 strokes",AND(COUNTIF($D143,"*tee comp"),$H143&gt;$Q$3,$I143-#REF!+$O$6&gt;$Q$4),"1 stroke",TRUE,""),"")</f>
        <v/>
      </c>
      <c r="K143" s="5" t="str">
        <f>IF(J143&lt;&gt;"",C143,"")</f>
        <v/>
      </c>
      <c r="L143" s="12" t="str">
        <f>IF(J143&lt;&gt;"",E143,"")</f>
        <v/>
      </c>
    </row>
    <row r="144" spans="1:12" ht="15.75">
      <c r="A144" s="7"/>
      <c r="B144" s="8"/>
      <c r="C144" s="8"/>
      <c r="D144" s="8"/>
      <c r="E144" s="9"/>
      <c r="F144" s="8"/>
      <c r="G144" s="10"/>
      <c r="H144" s="11" t="str">
        <f>IF(ISBLANK(G144),"",_xlfn.MINIFS(#REF!,D:D,D144,E:E,E144))</f>
        <v/>
      </c>
      <c r="I144" s="11" t="str">
        <f>IFERROR(IF(A144="","",IF(OR(A144&lt;&gt;A143,D144&lt;&gt;D143),0, IF(AND(ABS(#REF!-#REF!) = 0,E144=E143),I143,ABS(#REF!-#REF!)))),"")</f>
        <v/>
      </c>
      <c r="J144" s="11" t="str" cm="1">
        <f t="array" ref="J144">IFERROR(_xlfn.IFS(AND(COUNTIF($D144,"*9 hole comp"),$H144&gt;$S$2,$I144-#REF!+$O$6&gt;$S$4),"2 strokes",AND(COUNTIF($D144,"*9 hole comp"),$H144&gt;$Q$2,$I144-#REF!+$O$6&gt;$Q$4),"1 stroke",AND(COUNTIF($D144,"*tee comp"),$H144&gt;$S$3,$I144-#REF!+$O$6&gt;$S$4),"2 strokes",AND(COUNTIF($D144,"*tee comp"),$H144&gt;$Q$3,$I144-#REF!+$O$6&gt;$Q$4),"1 stroke",TRUE,""),"")</f>
        <v/>
      </c>
      <c r="K144" s="5" t="str">
        <f>IF(J144&lt;&gt;"",C144,"")</f>
        <v/>
      </c>
      <c r="L144" s="12" t="str">
        <f>IF(J144&lt;&gt;"",E144,"")</f>
        <v/>
      </c>
    </row>
    <row r="145" spans="1:12" ht="15.75">
      <c r="A145" s="7"/>
      <c r="B145" s="8"/>
      <c r="C145" s="8"/>
      <c r="D145" s="8"/>
      <c r="E145" s="9"/>
      <c r="F145" s="8"/>
      <c r="G145" s="10"/>
      <c r="H145" s="11" t="str">
        <f>IF(ISBLANK(G145),"",_xlfn.MINIFS(#REF!,D:D,D145,E:E,E145))</f>
        <v/>
      </c>
      <c r="I145" s="11" t="str">
        <f>IFERROR(IF(A145="","",IF(OR(A145&lt;&gt;A144,D145&lt;&gt;D144),0, IF(AND(ABS(#REF!-#REF!) = 0,E145=E144),I144,ABS(#REF!-#REF!)))),"")</f>
        <v/>
      </c>
      <c r="J145" s="11" t="str" cm="1">
        <f t="array" ref="J145">IFERROR(_xlfn.IFS(AND(COUNTIF($D145,"*9 hole comp"),$H145&gt;$S$2,$I145-#REF!+$O$6&gt;$S$4),"2 strokes",AND(COUNTIF($D145,"*9 hole comp"),$H145&gt;$Q$2,$I145-#REF!+$O$6&gt;$Q$4),"1 stroke",AND(COUNTIF($D145,"*tee comp"),$H145&gt;$S$3,$I145-#REF!+$O$6&gt;$S$4),"2 strokes",AND(COUNTIF($D145,"*tee comp"),$H145&gt;$Q$3,$I145-#REF!+$O$6&gt;$Q$4),"1 stroke",TRUE,""),"")</f>
        <v/>
      </c>
      <c r="K145" s="5" t="str">
        <f>IF(J145&lt;&gt;"",C145,"")</f>
        <v/>
      </c>
      <c r="L145" s="12" t="str">
        <f>IF(J145&lt;&gt;"",E145,"")</f>
        <v/>
      </c>
    </row>
    <row r="146" spans="1:12" ht="15.75">
      <c r="A146" s="7"/>
      <c r="B146" s="8"/>
      <c r="C146" s="8"/>
      <c r="D146" s="8"/>
      <c r="E146" s="9"/>
      <c r="F146" s="8"/>
      <c r="G146" s="10"/>
      <c r="H146" s="11" t="str">
        <f>IF(ISBLANK(G146),"",_xlfn.MINIFS(#REF!,D:D,D146,E:E,E146))</f>
        <v/>
      </c>
      <c r="I146" s="11" t="str">
        <f>IFERROR(IF(A146="","",IF(OR(A146&lt;&gt;A145,D146&lt;&gt;D145),0, IF(AND(ABS(#REF!-#REF!) = 0,E146=E145),I145,ABS(#REF!-#REF!)))),"")</f>
        <v/>
      </c>
      <c r="J146" s="11" t="str" cm="1">
        <f t="array" ref="J146">IFERROR(_xlfn.IFS(AND(COUNTIF($D146,"*9 hole comp"),$H146&gt;$S$2,$I146-#REF!+$O$6&gt;$S$4),"2 strokes",AND(COUNTIF($D146,"*9 hole comp"),$H146&gt;$Q$2,$I146-#REF!+$O$6&gt;$Q$4),"1 stroke",AND(COUNTIF($D146,"*tee comp"),$H146&gt;$S$3,$I146-#REF!+$O$6&gt;$S$4),"2 strokes",AND(COUNTIF($D146,"*tee comp"),$H146&gt;$Q$3,$I146-#REF!+$O$6&gt;$Q$4),"1 stroke",TRUE,""),"")</f>
        <v/>
      </c>
      <c r="K146" s="5" t="str">
        <f>IF(J146&lt;&gt;"",C146,"")</f>
        <v/>
      </c>
      <c r="L146" s="12" t="str">
        <f>IF(J146&lt;&gt;"",E146,"")</f>
        <v/>
      </c>
    </row>
    <row r="147" spans="1:12" ht="15.75">
      <c r="A147" s="7"/>
      <c r="B147" s="8"/>
      <c r="C147" s="8"/>
      <c r="D147" s="8"/>
      <c r="E147" s="9"/>
      <c r="F147" s="8"/>
      <c r="G147" s="10"/>
      <c r="H147" s="11" t="str">
        <f>IF(ISBLANK(G147),"",_xlfn.MINIFS(#REF!,D:D,D147,E:E,E147))</f>
        <v/>
      </c>
      <c r="I147" s="11" t="str">
        <f>IFERROR(IF(A147="","",IF(OR(A147&lt;&gt;A146,D147&lt;&gt;D146),0, IF(AND(ABS(#REF!-#REF!) = 0,E147=E146),I146,ABS(#REF!-#REF!)))),"")</f>
        <v/>
      </c>
      <c r="J147" s="11" t="str" cm="1">
        <f t="array" ref="J147">IFERROR(_xlfn.IFS(AND(COUNTIF($D147,"*9 hole comp"),$H147&gt;$S$2,$I147-#REF!+$O$6&gt;$S$4),"2 strokes",AND(COUNTIF($D147,"*9 hole comp"),$H147&gt;$Q$2,$I147-#REF!+$O$6&gt;$Q$4),"1 stroke",AND(COUNTIF($D147,"*tee comp"),$H147&gt;$S$3,$I147-#REF!+$O$6&gt;$S$4),"2 strokes",AND(COUNTIF($D147,"*tee comp"),$H147&gt;$Q$3,$I147-#REF!+$O$6&gt;$Q$4),"1 stroke",TRUE,""),"")</f>
        <v/>
      </c>
      <c r="K147" s="5" t="str">
        <f>IF(J147&lt;&gt;"",C147,"")</f>
        <v/>
      </c>
      <c r="L147" s="12" t="str">
        <f>IF(J147&lt;&gt;"",E147,"")</f>
        <v/>
      </c>
    </row>
    <row r="148" spans="1:12" ht="15.75">
      <c r="A148" s="7"/>
      <c r="B148" s="8"/>
      <c r="C148" s="8"/>
      <c r="D148" s="8"/>
      <c r="E148" s="9"/>
      <c r="F148" s="8"/>
      <c r="G148" s="10"/>
      <c r="H148" s="11" t="str">
        <f>IF(ISBLANK(G148),"",_xlfn.MINIFS(#REF!,D:D,D148,E:E,E148))</f>
        <v/>
      </c>
      <c r="I148" s="11" t="str">
        <f>IFERROR(IF(A148="","",IF(OR(A148&lt;&gt;A147,D148&lt;&gt;D147),0, IF(AND(ABS(#REF!-#REF!) = 0,E148=E147),I147,ABS(#REF!-#REF!)))),"")</f>
        <v/>
      </c>
      <c r="J148" s="11" t="str" cm="1">
        <f t="array" ref="J148">IFERROR(_xlfn.IFS(AND(COUNTIF($D148,"*9 hole comp"),$H148&gt;$S$2,$I148-#REF!+$O$6&gt;$S$4),"2 strokes",AND(COUNTIF($D148,"*9 hole comp"),$H148&gt;$Q$2,$I148-#REF!+$O$6&gt;$Q$4),"1 stroke",AND(COUNTIF($D148,"*tee comp"),$H148&gt;$S$3,$I148-#REF!+$O$6&gt;$S$4),"2 strokes",AND(COUNTIF($D148,"*tee comp"),$H148&gt;$Q$3,$I148-#REF!+$O$6&gt;$Q$4),"1 stroke",TRUE,""),"")</f>
        <v/>
      </c>
      <c r="K148" s="5" t="str">
        <f>IF(J148&lt;&gt;"",C148,"")</f>
        <v/>
      </c>
      <c r="L148" s="12" t="str">
        <f>IF(J148&lt;&gt;"",E148,"")</f>
        <v/>
      </c>
    </row>
    <row r="149" spans="1:12" ht="15.75">
      <c r="A149" s="7"/>
      <c r="B149" s="8"/>
      <c r="C149" s="8"/>
      <c r="D149" s="8"/>
      <c r="E149" s="9"/>
      <c r="F149" s="8"/>
      <c r="G149" s="10"/>
      <c r="H149" s="11" t="str">
        <f>IF(ISBLANK(G149),"",_xlfn.MINIFS(#REF!,D:D,D149,E:E,E149))</f>
        <v/>
      </c>
      <c r="I149" s="11" t="str">
        <f>IFERROR(IF(A149="","",IF(OR(A149&lt;&gt;A148,D149&lt;&gt;D148),0, IF(AND(ABS(#REF!-#REF!) = 0,E149=E148),I148,ABS(#REF!-#REF!)))),"")</f>
        <v/>
      </c>
      <c r="J149" s="11" t="str" cm="1">
        <f t="array" ref="J149">IFERROR(_xlfn.IFS(AND(COUNTIF($D149,"*9 hole comp"),$H149&gt;$S$2,$I149-#REF!+$O$6&gt;$S$4),"2 strokes",AND(COUNTIF($D149,"*9 hole comp"),$H149&gt;$Q$2,$I149-#REF!+$O$6&gt;$Q$4),"1 stroke",AND(COUNTIF($D149,"*tee comp"),$H149&gt;$S$3,$I149-#REF!+$O$6&gt;$S$4),"2 strokes",AND(COUNTIF($D149,"*tee comp"),$H149&gt;$Q$3,$I149-#REF!+$O$6&gt;$Q$4),"1 stroke",TRUE,""),"")</f>
        <v/>
      </c>
      <c r="K149" s="5" t="str">
        <f>IF(J149&lt;&gt;"",C149,"")</f>
        <v/>
      </c>
      <c r="L149" s="12" t="str">
        <f>IF(J149&lt;&gt;"",E149,"")</f>
        <v/>
      </c>
    </row>
    <row r="150" spans="1:12" ht="15.75">
      <c r="A150" s="7"/>
      <c r="B150" s="8"/>
      <c r="C150" s="8"/>
      <c r="D150" s="8"/>
      <c r="E150" s="9"/>
      <c r="F150" s="8"/>
      <c r="G150" s="10"/>
      <c r="H150" s="11" t="str">
        <f>IF(ISBLANK(G150),"",_xlfn.MINIFS(#REF!,D:D,D150,E:E,E150))</f>
        <v/>
      </c>
      <c r="I150" s="11" t="str">
        <f>IFERROR(IF(A150="","",IF(OR(A150&lt;&gt;A149,D150&lt;&gt;D149),0, IF(AND(ABS(#REF!-#REF!) = 0,E150=E149),I149,ABS(#REF!-#REF!)))),"")</f>
        <v/>
      </c>
      <c r="J150" s="11" t="str" cm="1">
        <f t="array" ref="J150">IFERROR(_xlfn.IFS(AND(COUNTIF($D150,"*9 hole comp"),$H150&gt;$S$2,$I150-#REF!+$O$6&gt;$S$4),"2 strokes",AND(COUNTIF($D150,"*9 hole comp"),$H150&gt;$Q$2,$I150-#REF!+$O$6&gt;$Q$4),"1 stroke",AND(COUNTIF($D150,"*tee comp"),$H150&gt;$S$3,$I150-#REF!+$O$6&gt;$S$4),"2 strokes",AND(COUNTIF($D150,"*tee comp"),$H150&gt;$Q$3,$I150-#REF!+$O$6&gt;$Q$4),"1 stroke",TRUE,""),"")</f>
        <v/>
      </c>
      <c r="K150" s="5" t="str">
        <f>IF(J150&lt;&gt;"",C150,"")</f>
        <v/>
      </c>
      <c r="L150" s="12" t="str">
        <f>IF(J150&lt;&gt;"",E150,"")</f>
        <v/>
      </c>
    </row>
    <row r="151" spans="1:12" ht="15.75">
      <c r="A151" s="7"/>
      <c r="B151" s="8"/>
      <c r="C151" s="8"/>
      <c r="D151" s="8"/>
      <c r="E151" s="9"/>
      <c r="F151" s="8"/>
      <c r="G151" s="10"/>
      <c r="H151" s="11" t="str">
        <f>IF(ISBLANK(G151),"",_xlfn.MINIFS(#REF!,D:D,D151,E:E,E151))</f>
        <v/>
      </c>
      <c r="I151" s="11" t="str">
        <f>IFERROR(IF(A151="","",IF(OR(A151&lt;&gt;A150,D151&lt;&gt;D150),0, IF(AND(ABS(#REF!-#REF!) = 0,E151=E150),I150,ABS(#REF!-#REF!)))),"")</f>
        <v/>
      </c>
      <c r="J151" s="11" t="str" cm="1">
        <f t="array" ref="J151">IFERROR(_xlfn.IFS(AND(COUNTIF($D151,"*9 hole comp"),$H151&gt;$S$2,$I151-#REF!+$O$6&gt;$S$4),"2 strokes",AND(COUNTIF($D151,"*9 hole comp"),$H151&gt;$Q$2,$I151-#REF!+$O$6&gt;$Q$4),"1 stroke",AND(COUNTIF($D151,"*tee comp"),$H151&gt;$S$3,$I151-#REF!+$O$6&gt;$S$4),"2 strokes",AND(COUNTIF($D151,"*tee comp"),$H151&gt;$Q$3,$I151-#REF!+$O$6&gt;$Q$4),"1 stroke",TRUE,""),"")</f>
        <v/>
      </c>
      <c r="K151" s="5" t="str">
        <f>IF(J151&lt;&gt;"",C151,"")</f>
        <v/>
      </c>
      <c r="L151" s="12" t="str">
        <f>IF(J151&lt;&gt;"",E151,"")</f>
        <v/>
      </c>
    </row>
    <row r="152" spans="1:12" ht="15.75">
      <c r="A152" s="7"/>
      <c r="B152" s="8"/>
      <c r="C152" s="8"/>
      <c r="D152" s="8"/>
      <c r="E152" s="9"/>
      <c r="F152" s="8"/>
      <c r="G152" s="10"/>
      <c r="H152" s="11" t="str">
        <f>IF(ISBLANK(G152),"",_xlfn.MINIFS(#REF!,D:D,D152,E:E,E152))</f>
        <v/>
      </c>
      <c r="I152" s="11" t="str">
        <f>IFERROR(IF(A152="","",IF(OR(A152&lt;&gt;A151,D152&lt;&gt;D151),0, IF(AND(ABS(#REF!-#REF!) = 0,E152=E151),I151,ABS(#REF!-#REF!)))),"")</f>
        <v/>
      </c>
      <c r="J152" s="11" t="str" cm="1">
        <f t="array" ref="J152">IFERROR(_xlfn.IFS(AND(COUNTIF($D152,"*9 hole comp"),$H152&gt;$S$2,$I152-#REF!+$O$6&gt;$S$4),"2 strokes",AND(COUNTIF($D152,"*9 hole comp"),$H152&gt;$Q$2,$I152-#REF!+$O$6&gt;$Q$4),"1 stroke",AND(COUNTIF($D152,"*tee comp"),$H152&gt;$S$3,$I152-#REF!+$O$6&gt;$S$4),"2 strokes",AND(COUNTIF($D152,"*tee comp"),$H152&gt;$Q$3,$I152-#REF!+$O$6&gt;$Q$4),"1 stroke",TRUE,""),"")</f>
        <v/>
      </c>
      <c r="K152" s="5" t="str">
        <f>IF(J152&lt;&gt;"",C152,"")</f>
        <v/>
      </c>
      <c r="L152" s="12" t="str">
        <f>IF(J152&lt;&gt;"",E152,"")</f>
        <v/>
      </c>
    </row>
    <row r="153" spans="1:12" ht="15.75">
      <c r="A153" s="7"/>
      <c r="B153" s="8"/>
      <c r="C153" s="8"/>
      <c r="D153" s="8"/>
      <c r="E153" s="9"/>
      <c r="F153" s="8"/>
      <c r="G153" s="10"/>
      <c r="H153" s="11" t="str">
        <f>IF(ISBLANK(G153),"",_xlfn.MINIFS(#REF!,D:D,D153,E:E,E153))</f>
        <v/>
      </c>
      <c r="I153" s="11" t="str">
        <f>IFERROR(IF(A153="","",IF(OR(A153&lt;&gt;A152,D153&lt;&gt;D152),0, IF(AND(ABS(#REF!-#REF!) = 0,E153=E152),I152,ABS(#REF!-#REF!)))),"")</f>
        <v/>
      </c>
      <c r="J153" s="11" t="str" cm="1">
        <f t="array" ref="J153">IFERROR(_xlfn.IFS(AND(COUNTIF($D153,"*9 hole comp"),$H153&gt;$S$2,$I153-#REF!+$O$6&gt;$S$4),"2 strokes",AND(COUNTIF($D153,"*9 hole comp"),$H153&gt;$Q$2,$I153-#REF!+$O$6&gt;$Q$4),"1 stroke",AND(COUNTIF($D153,"*tee comp"),$H153&gt;$S$3,$I153-#REF!+$O$6&gt;$S$4),"2 strokes",AND(COUNTIF($D153,"*tee comp"),$H153&gt;$Q$3,$I153-#REF!+$O$6&gt;$Q$4),"1 stroke",TRUE,""),"")</f>
        <v/>
      </c>
      <c r="K153" s="5" t="str">
        <f>IF(J153&lt;&gt;"",C153,"")</f>
        <v/>
      </c>
      <c r="L153" s="12" t="str">
        <f>IF(J153&lt;&gt;"",E153,"")</f>
        <v/>
      </c>
    </row>
    <row r="154" spans="1:12" ht="15.75">
      <c r="A154" s="20"/>
      <c r="B154" s="21"/>
      <c r="C154" s="21"/>
      <c r="D154" s="21"/>
      <c r="E154" s="22"/>
      <c r="F154" s="21"/>
      <c r="G154" s="23"/>
      <c r="H154" s="11" t="str">
        <f>IF(ISBLANK(G154),"",_xlfn.MINIFS(#REF!,D:D,D154,E:E,E154))</f>
        <v/>
      </c>
      <c r="I154" s="11" t="str">
        <f>IFERROR(IF(A154="","",IF(OR(A154&lt;&gt;A153,D154&lt;&gt;D153),0, IF(AND(ABS(#REF!-#REF!) = 0,E154=E153),I153,ABS(#REF!-#REF!)))),"")</f>
        <v/>
      </c>
      <c r="J154" s="11" t="str" cm="1">
        <f t="array" ref="J154">IFERROR(_xlfn.IFS(AND(COUNTIF($D154,"*9 hole comp"),$H154&gt;$S$2,$I154-#REF!+$O$6&gt;$S$4),"2 strokes",AND(COUNTIF($D154,"*9 hole comp"),$H154&gt;$Q$2,$I154-#REF!+$O$6&gt;$Q$4),"1 stroke",AND(COUNTIF($D154,"*tee comp"),$H154&gt;$S$3,$I154-#REF!+$O$6&gt;$S$4),"2 strokes",AND(COUNTIF($D154,"*tee comp"),$H154&gt;$Q$3,$I154-#REF!+$O$6&gt;$Q$4),"1 stroke",TRUE,""),"")</f>
        <v/>
      </c>
      <c r="K154" s="5" t="str">
        <f>IF(J154&lt;&gt;"",C154,"")</f>
        <v/>
      </c>
      <c r="L154" s="12" t="str">
        <f>IF(J154&lt;&gt;"",E154,"")</f>
        <v/>
      </c>
    </row>
    <row r="155" spans="1:12" ht="15.75">
      <c r="A155" s="24"/>
      <c r="B155" s="25"/>
      <c r="C155" s="25"/>
      <c r="D155" s="25"/>
      <c r="E155" s="26"/>
      <c r="F155" s="28"/>
      <c r="G155" s="27"/>
      <c r="H155" s="11" t="str">
        <f>IF(ISBLANK(G155),"",_xlfn.MINIFS(#REF!,D:D,D155,E:E,E155))</f>
        <v/>
      </c>
      <c r="I155" s="11" t="str">
        <f>IFERROR(IF(A155="","",IF(OR(A155&lt;&gt;A154,D155&lt;&gt;D154),0, IF(AND(ABS(#REF!-#REF!) = 0,E155=E154),I154,ABS(#REF!-#REF!)))),"")</f>
        <v/>
      </c>
      <c r="J155" s="11" t="str" cm="1">
        <f t="array" ref="J155">IFERROR(_xlfn.IFS(AND(COUNTIF($D155,"*9 hole comp"),$H155&gt;$S$2,$I155-#REF!+$O$6&gt;$S$4),"2 strokes",AND(COUNTIF($D155,"*9 hole comp"),$H155&gt;$Q$2,$I155-#REF!+$O$6&gt;$Q$4),"1 stroke",AND(COUNTIF($D155,"*tee comp"),$H155&gt;$S$3,$I155-#REF!+$O$6&gt;$S$4),"2 strokes",AND(COUNTIF($D155,"*tee comp"),$H155&gt;$Q$3,$I155-#REF!+$O$6&gt;$Q$4),"1 stroke",TRUE,""),"")</f>
        <v/>
      </c>
      <c r="K155" s="5" t="str">
        <f>IF(J155&lt;&gt;"",C155,"")</f>
        <v/>
      </c>
      <c r="L155" s="12" t="str">
        <f>IF(J155&lt;&gt;"",E155,"")</f>
        <v/>
      </c>
    </row>
    <row r="156" spans="1:12" ht="15.75">
      <c r="A156" s="24"/>
      <c r="B156" s="25"/>
      <c r="C156" s="25"/>
      <c r="D156" s="25"/>
      <c r="E156" s="26"/>
      <c r="F156" s="28"/>
      <c r="G156" s="27"/>
      <c r="H156" s="11" t="str">
        <f>IF(ISBLANK(G156),"",_xlfn.MINIFS(#REF!,D:D,D156,E:E,E156))</f>
        <v/>
      </c>
      <c r="I156" s="11" t="str">
        <f>IFERROR(IF(A156="","",IF(OR(A156&lt;&gt;A155,D156&lt;&gt;D155),0, IF(AND(ABS(#REF!-#REF!) = 0,E156=E155),I155,ABS(#REF!-#REF!)))),"")</f>
        <v/>
      </c>
      <c r="J156" s="11" t="str" cm="1">
        <f t="array" ref="J156">IFERROR(_xlfn.IFS(AND(COUNTIF($D156,"*9 hole comp"),$H156&gt;$S$2,$I156-#REF!+$O$6&gt;$S$4),"2 strokes",AND(COUNTIF($D156,"*9 hole comp"),$H156&gt;$Q$2,$I156-#REF!+$O$6&gt;$Q$4),"1 stroke",AND(COUNTIF($D156,"*tee comp"),$H156&gt;$S$3,$I156-#REF!+$O$6&gt;$S$4),"2 strokes",AND(COUNTIF($D156,"*tee comp"),$H156&gt;$Q$3,$I156-#REF!+$O$6&gt;$Q$4),"1 stroke",TRUE,""),"")</f>
        <v/>
      </c>
      <c r="K156" s="5" t="str">
        <f>IF(J156&lt;&gt;"",C156,"")</f>
        <v/>
      </c>
      <c r="L156" s="12" t="str">
        <f>IF(J156&lt;&gt;"",E156,"")</f>
        <v/>
      </c>
    </row>
    <row r="157" spans="1:12" ht="15.75">
      <c r="A157" s="24"/>
      <c r="B157" s="25"/>
      <c r="C157" s="25"/>
      <c r="D157" s="25"/>
      <c r="E157" s="26"/>
      <c r="F157" s="28"/>
      <c r="G157" s="27"/>
      <c r="H157" s="11" t="str">
        <f>IF(ISBLANK(G157),"",_xlfn.MINIFS(#REF!,D:D,D157,E:E,E157))</f>
        <v/>
      </c>
      <c r="I157" s="11" t="str">
        <f>IFERROR(IF(A157="","",IF(OR(A157&lt;&gt;A156,D157&lt;&gt;D156),0, IF(AND(ABS(#REF!-#REF!) = 0,E157=E156),I156,ABS(#REF!-#REF!)))),"")</f>
        <v/>
      </c>
      <c r="J157" s="11" t="str" cm="1">
        <f t="array" ref="J157">IFERROR(_xlfn.IFS(AND(COUNTIF($D157,"*9 hole comp"),$H157&gt;$S$2,$I157-#REF!+$O$6&gt;$S$4),"2 strokes",AND(COUNTIF($D157,"*9 hole comp"),$H157&gt;$Q$2,$I157-#REF!+$O$6&gt;$Q$4),"1 stroke",AND(COUNTIF($D157,"*tee comp"),$H157&gt;$S$3,$I157-#REF!+$O$6&gt;$S$4),"2 strokes",AND(COUNTIF($D157,"*tee comp"),$H157&gt;$Q$3,$I157-#REF!+$O$6&gt;$Q$4),"1 stroke",TRUE,""),"")</f>
        <v/>
      </c>
      <c r="K157" s="5" t="str">
        <f>IF(J157&lt;&gt;"",C157,"")</f>
        <v/>
      </c>
      <c r="L157" s="12" t="str">
        <f>IF(J157&lt;&gt;"",E157,"")</f>
        <v/>
      </c>
    </row>
    <row r="158" spans="1:12" ht="15.75">
      <c r="A158" s="24"/>
      <c r="B158" s="25"/>
      <c r="C158" s="25"/>
      <c r="D158" s="25"/>
      <c r="E158" s="26"/>
      <c r="F158" s="28"/>
      <c r="G158" s="27"/>
      <c r="H158" s="11" t="str">
        <f>IF(ISBLANK(G158),"",_xlfn.MINIFS(#REF!,D:D,D158,E:E,E158))</f>
        <v/>
      </c>
      <c r="I158" s="11" t="str">
        <f>IFERROR(IF(A158="","",IF(OR(A158&lt;&gt;A157,D158&lt;&gt;D157),0, IF(AND(ABS(#REF!-#REF!) = 0,E158=E157),I157,ABS(#REF!-#REF!)))),"")</f>
        <v/>
      </c>
      <c r="J158" s="11" t="str" cm="1">
        <f t="array" ref="J158">IFERROR(_xlfn.IFS(AND(COUNTIF($D158,"*9 hole comp"),$H158&gt;$S$2,$I158-#REF!+$O$6&gt;$S$4),"2 strokes",AND(COUNTIF($D158,"*9 hole comp"),$H158&gt;$Q$2,$I158-#REF!+$O$6&gt;$Q$4),"1 stroke",AND(COUNTIF($D158,"*tee comp"),$H158&gt;$S$3,$I158-#REF!+$O$6&gt;$S$4),"2 strokes",AND(COUNTIF($D158,"*tee comp"),$H158&gt;$Q$3,$I158-#REF!+$O$6&gt;$Q$4),"1 stroke",TRUE,""),"")</f>
        <v/>
      </c>
      <c r="K158" s="5" t="str">
        <f>IF(J158&lt;&gt;"",C158,"")</f>
        <v/>
      </c>
      <c r="L158" s="12" t="str">
        <f>IF(J158&lt;&gt;"",E158,"")</f>
        <v/>
      </c>
    </row>
    <row r="159" spans="1:12" ht="15.75">
      <c r="A159" s="24"/>
      <c r="B159" s="25"/>
      <c r="C159" s="25"/>
      <c r="D159" s="25"/>
      <c r="E159" s="26"/>
      <c r="F159" s="28"/>
      <c r="G159" s="27"/>
      <c r="H159" s="11" t="str">
        <f>IF(ISBLANK(G159),"",_xlfn.MINIFS(#REF!,D:D,D159,E:E,E159))</f>
        <v/>
      </c>
      <c r="I159" s="11" t="str">
        <f>IFERROR(IF(A159="","",IF(OR(A159&lt;&gt;A158,D159&lt;&gt;D158),0, IF(AND(ABS(#REF!-#REF!) = 0,E159=E158),I158,ABS(#REF!-#REF!)))),"")</f>
        <v/>
      </c>
      <c r="J159" s="11" t="str" cm="1">
        <f t="array" ref="J159">IFERROR(_xlfn.IFS(AND(COUNTIF($D159,"*9 hole comp"),$H159&gt;$S$2,$I159-#REF!+$O$6&gt;$S$4),"2 strokes",AND(COUNTIF($D159,"*9 hole comp"),$H159&gt;$Q$2,$I159-#REF!+$O$6&gt;$Q$4),"1 stroke",AND(COUNTIF($D159,"*tee comp"),$H159&gt;$S$3,$I159-#REF!+$O$6&gt;$S$4),"2 strokes",AND(COUNTIF($D159,"*tee comp"),$H159&gt;$Q$3,$I159-#REF!+$O$6&gt;$Q$4),"1 stroke",TRUE,""),"")</f>
        <v/>
      </c>
      <c r="K159" s="5" t="str">
        <f>IF(J159&lt;&gt;"",C159,"")</f>
        <v/>
      </c>
      <c r="L159" s="12" t="str">
        <f>IF(J159&lt;&gt;"",E159,"")</f>
        <v/>
      </c>
    </row>
    <row r="160" spans="1:12" ht="15.75">
      <c r="A160" s="24"/>
      <c r="B160" s="25"/>
      <c r="C160" s="25"/>
      <c r="D160" s="25"/>
      <c r="E160" s="26"/>
      <c r="F160" s="28"/>
      <c r="G160" s="27"/>
      <c r="H160" s="11" t="str">
        <f>IF(ISBLANK(G160),"",_xlfn.MINIFS(#REF!,D:D,D160,E:E,E160))</f>
        <v/>
      </c>
      <c r="I160" s="11" t="str">
        <f>IFERROR(IF(A160="","",IF(OR(A160&lt;&gt;A159,D160&lt;&gt;D159),0, IF(AND(ABS(#REF!-#REF!) = 0,E160=E159),I159,ABS(#REF!-#REF!)))),"")</f>
        <v/>
      </c>
      <c r="J160" s="11" t="str" cm="1">
        <f t="array" ref="J160">IFERROR(_xlfn.IFS(AND(COUNTIF($D160,"*9 hole comp"),$H160&gt;$S$2,$I160-#REF!+$O$6&gt;$S$4),"2 strokes",AND(COUNTIF($D160,"*9 hole comp"),$H160&gt;$Q$2,$I160-#REF!+$O$6&gt;$Q$4),"1 stroke",AND(COUNTIF($D160,"*tee comp"),$H160&gt;$S$3,$I160-#REF!+$O$6&gt;$S$4),"2 strokes",AND(COUNTIF($D160,"*tee comp"),$H160&gt;$Q$3,$I160-#REF!+$O$6&gt;$Q$4),"1 stroke",TRUE,""),"")</f>
        <v/>
      </c>
      <c r="K160" s="5" t="str">
        <f>IF(J160&lt;&gt;"",C160,"")</f>
        <v/>
      </c>
      <c r="L160" s="12" t="str">
        <f>IF(J160&lt;&gt;"",E160,"")</f>
        <v/>
      </c>
    </row>
    <row r="161" spans="1:12" ht="15.75">
      <c r="A161" s="24"/>
      <c r="B161" s="25"/>
      <c r="C161" s="25"/>
      <c r="D161" s="25"/>
      <c r="E161" s="26"/>
      <c r="F161" s="28"/>
      <c r="G161" s="27"/>
      <c r="H161" s="11" t="str">
        <f>IF(ISBLANK(G161),"",_xlfn.MINIFS(#REF!,D:D,D161,E:E,E161))</f>
        <v/>
      </c>
      <c r="I161" s="11" t="str">
        <f>IFERROR(IF(A161="","",IF(OR(A161&lt;&gt;A160,D161&lt;&gt;D160),0, IF(AND(ABS(#REF!-#REF!) = 0,E161=E160),I160,ABS(#REF!-#REF!)))),"")</f>
        <v/>
      </c>
      <c r="J161" s="11" t="str" cm="1">
        <f t="array" ref="J161">IFERROR(_xlfn.IFS(AND(COUNTIF($D161,"*9 hole comp"),$H161&gt;$S$2,$I161-#REF!+$O$6&gt;$S$4),"2 strokes",AND(COUNTIF($D161,"*9 hole comp"),$H161&gt;$Q$2,$I161-#REF!+$O$6&gt;$Q$4),"1 stroke",AND(COUNTIF($D161,"*tee comp"),$H161&gt;$S$3,$I161-#REF!+$O$6&gt;$S$4),"2 strokes",AND(COUNTIF($D161,"*tee comp"),$H161&gt;$Q$3,$I161-#REF!+$O$6&gt;$Q$4),"1 stroke",TRUE,""),"")</f>
        <v/>
      </c>
      <c r="K161" s="5" t="str">
        <f>IF(J161&lt;&gt;"",C161,"")</f>
        <v/>
      </c>
      <c r="L161" s="12" t="str">
        <f>IF(J161&lt;&gt;"",E161,"")</f>
        <v/>
      </c>
    </row>
    <row r="162" spans="1:12" ht="15.75">
      <c r="A162" s="24"/>
      <c r="B162" s="25"/>
      <c r="C162" s="25"/>
      <c r="D162" s="25"/>
      <c r="E162" s="26"/>
      <c r="F162" s="28"/>
      <c r="G162" s="27"/>
      <c r="H162" s="11" t="str">
        <f>IF(ISBLANK(G162),"",_xlfn.MINIFS(#REF!,D:D,D162,E:E,E162))</f>
        <v/>
      </c>
      <c r="I162" s="11" t="str">
        <f>IFERROR(IF(A162="","",IF(OR(A162&lt;&gt;A161,D162&lt;&gt;D161),0, IF(AND(ABS(#REF!-#REF!) = 0,E162=E161),I161,ABS(#REF!-#REF!)))),"")</f>
        <v/>
      </c>
      <c r="J162" s="11" t="str" cm="1">
        <f t="array" ref="J162">IFERROR(_xlfn.IFS(AND(COUNTIF($D162,"*9 hole comp"),$H162&gt;$S$2,$I162-#REF!+$O$6&gt;$S$4),"2 strokes",AND(COUNTIF($D162,"*9 hole comp"),$H162&gt;$Q$2,$I162-#REF!+$O$6&gt;$Q$4),"1 stroke",AND(COUNTIF($D162,"*tee comp"),$H162&gt;$S$3,$I162-#REF!+$O$6&gt;$S$4),"2 strokes",AND(COUNTIF($D162,"*tee comp"),$H162&gt;$Q$3,$I162-#REF!+$O$6&gt;$Q$4),"1 stroke",TRUE,""),"")</f>
        <v/>
      </c>
      <c r="K162" s="5" t="str">
        <f>IF(J162&lt;&gt;"",C162,"")</f>
        <v/>
      </c>
      <c r="L162" s="12" t="str">
        <f>IF(J162&lt;&gt;"",E162,"")</f>
        <v/>
      </c>
    </row>
    <row r="163" spans="1:12" ht="15.75">
      <c r="A163" s="24"/>
      <c r="B163" s="25"/>
      <c r="C163" s="25"/>
      <c r="D163" s="25"/>
      <c r="E163" s="26"/>
      <c r="F163" s="28"/>
      <c r="G163" s="27"/>
      <c r="H163" s="11" t="str">
        <f>IF(ISBLANK(G163),"",_xlfn.MINIFS(#REF!,D:D,D163,E:E,E163))</f>
        <v/>
      </c>
      <c r="I163" s="11" t="str">
        <f>IFERROR(IF(A163="","",IF(OR(A163&lt;&gt;A162,D163&lt;&gt;D162),0, IF(AND(ABS(#REF!-#REF!) = 0,E163=E162),I162,ABS(#REF!-#REF!)))),"")</f>
        <v/>
      </c>
      <c r="J163" s="11" t="str" cm="1">
        <f t="array" ref="J163">IFERROR(_xlfn.IFS(AND(COUNTIF($D163,"*9 hole comp"),$H163&gt;$S$2,$I163-#REF!+$O$6&gt;$S$4),"2 strokes",AND(COUNTIF($D163,"*9 hole comp"),$H163&gt;$Q$2,$I163-#REF!+$O$6&gt;$Q$4),"1 stroke",AND(COUNTIF($D163,"*tee comp"),$H163&gt;$S$3,$I163-#REF!+$O$6&gt;$S$4),"2 strokes",AND(COUNTIF($D163,"*tee comp"),$H163&gt;$Q$3,$I163-#REF!+$O$6&gt;$Q$4),"1 stroke",TRUE,""),"")</f>
        <v/>
      </c>
      <c r="K163" s="5" t="str">
        <f>IF(J163&lt;&gt;"",C163,"")</f>
        <v/>
      </c>
      <c r="L163" s="12" t="str">
        <f>IF(J163&lt;&gt;"",E163,"")</f>
        <v/>
      </c>
    </row>
    <row r="164" spans="1:12" ht="15.75">
      <c r="A164" s="24"/>
      <c r="B164" s="25"/>
      <c r="C164" s="25"/>
      <c r="D164" s="25"/>
      <c r="E164" s="26"/>
      <c r="F164" s="28"/>
      <c r="G164" s="27"/>
      <c r="H164" s="11" t="str">
        <f>IF(ISBLANK(G164),"",_xlfn.MINIFS(#REF!,D:D,D164,E:E,E164))</f>
        <v/>
      </c>
      <c r="I164" s="11" t="str">
        <f>IFERROR(IF(A164="","",IF(OR(A164&lt;&gt;A163,D164&lt;&gt;D163),0, IF(AND(ABS(#REF!-#REF!) = 0,E164=E163),I163,ABS(#REF!-#REF!)))),"")</f>
        <v/>
      </c>
      <c r="J164" s="11" t="str" cm="1">
        <f t="array" ref="J164">IFERROR(_xlfn.IFS(AND(COUNTIF($D164,"*9 hole comp"),$H164&gt;$S$2,$I164-#REF!+$O$6&gt;$S$4),"2 strokes",AND(COUNTIF($D164,"*9 hole comp"),$H164&gt;$Q$2,$I164-#REF!+$O$6&gt;$Q$4),"1 stroke",AND(COUNTIF($D164,"*tee comp"),$H164&gt;$S$3,$I164-#REF!+$O$6&gt;$S$4),"2 strokes",AND(COUNTIF($D164,"*tee comp"),$H164&gt;$Q$3,$I164-#REF!+$O$6&gt;$Q$4),"1 stroke",TRUE,""),"")</f>
        <v/>
      </c>
      <c r="K164" s="5" t="str">
        <f>IF(J164&lt;&gt;"",C164,"")</f>
        <v/>
      </c>
      <c r="L164" s="12" t="str">
        <f>IF(J164&lt;&gt;"",E164,"")</f>
        <v/>
      </c>
    </row>
    <row r="165" spans="1:12" ht="15.75">
      <c r="A165" s="24"/>
      <c r="B165" s="25"/>
      <c r="C165" s="25"/>
      <c r="D165" s="25"/>
      <c r="E165" s="26"/>
      <c r="F165" s="28"/>
      <c r="G165" s="27"/>
      <c r="H165" s="11" t="str">
        <f>IF(ISBLANK(G165),"",_xlfn.MINIFS(#REF!,D:D,D165,E:E,E165))</f>
        <v/>
      </c>
      <c r="I165" s="11" t="str">
        <f>IFERROR(IF(A165="","",IF(OR(A165&lt;&gt;A164,D165&lt;&gt;D164),0, IF(AND(ABS(#REF!-#REF!) = 0,E165=E164),I164,ABS(#REF!-#REF!)))),"")</f>
        <v/>
      </c>
      <c r="J165" s="11" t="str" cm="1">
        <f t="array" ref="J165">IFERROR(_xlfn.IFS(AND(COUNTIF($D165,"*9 hole comp"),$H165&gt;$S$2,$I165-#REF!+$O$6&gt;$S$4),"2 strokes",AND(COUNTIF($D165,"*9 hole comp"),$H165&gt;$Q$2,$I165-#REF!+$O$6&gt;$Q$4),"1 stroke",AND(COUNTIF($D165,"*tee comp"),$H165&gt;$S$3,$I165-#REF!+$O$6&gt;$S$4),"2 strokes",AND(COUNTIF($D165,"*tee comp"),$H165&gt;$Q$3,$I165-#REF!+$O$6&gt;$Q$4),"1 stroke",TRUE,""),"")</f>
        <v/>
      </c>
      <c r="K165" s="5" t="str">
        <f>IF(J165&lt;&gt;"",C165,"")</f>
        <v/>
      </c>
      <c r="L165" s="12" t="str">
        <f>IF(J165&lt;&gt;"",E165,"")</f>
        <v/>
      </c>
    </row>
    <row r="166" spans="1:12" ht="15.75">
      <c r="A166" s="24"/>
      <c r="B166" s="25"/>
      <c r="C166" s="25"/>
      <c r="D166" s="25"/>
      <c r="E166" s="26"/>
      <c r="F166" s="28"/>
      <c r="G166" s="27"/>
      <c r="H166" s="11" t="str">
        <f>IF(ISBLANK(G166),"",_xlfn.MINIFS(#REF!,D:D,D166,E:E,E166))</f>
        <v/>
      </c>
      <c r="I166" s="11" t="str">
        <f>IFERROR(IF(A166="","",IF(OR(A166&lt;&gt;A165,D166&lt;&gt;D165),0, IF(AND(ABS(#REF!-#REF!) = 0,E166=E165),I165,ABS(#REF!-#REF!)))),"")</f>
        <v/>
      </c>
      <c r="J166" s="11" t="str" cm="1">
        <f t="array" ref="J166">IFERROR(_xlfn.IFS(AND(COUNTIF($D166,"*9 hole comp"),$H166&gt;$S$2,$I166-#REF!+$O$6&gt;$S$4),"2 strokes",AND(COUNTIF($D166,"*9 hole comp"),$H166&gt;$Q$2,$I166-#REF!+$O$6&gt;$Q$4),"1 stroke",AND(COUNTIF($D166,"*tee comp"),$H166&gt;$S$3,$I166-#REF!+$O$6&gt;$S$4),"2 strokes",AND(COUNTIF($D166,"*tee comp"),$H166&gt;$Q$3,$I166-#REF!+$O$6&gt;$Q$4),"1 stroke",TRUE,""),"")</f>
        <v/>
      </c>
      <c r="K166" s="5" t="str">
        <f>IF(J166&lt;&gt;"",C166,"")</f>
        <v/>
      </c>
      <c r="L166" s="12" t="str">
        <f>IF(J166&lt;&gt;"",E166,"")</f>
        <v/>
      </c>
    </row>
    <row r="167" spans="1:12" ht="15.75">
      <c r="A167" s="24"/>
      <c r="B167" s="25"/>
      <c r="C167" s="25"/>
      <c r="D167" s="25"/>
      <c r="E167" s="26"/>
      <c r="F167" s="28"/>
      <c r="G167" s="27"/>
      <c r="H167" s="11" t="str">
        <f>IF(ISBLANK(G167),"",_xlfn.MINIFS(#REF!,D:D,D167,E:E,E167))</f>
        <v/>
      </c>
      <c r="I167" s="11" t="str">
        <f>IFERROR(IF(A167="","",IF(OR(A167&lt;&gt;A166,D167&lt;&gt;D166),0, IF(AND(ABS(#REF!-#REF!) = 0,E167=E166),I166,ABS(#REF!-#REF!)))),"")</f>
        <v/>
      </c>
      <c r="J167" s="11" t="str" cm="1">
        <f t="array" ref="J167">IFERROR(_xlfn.IFS(AND(COUNTIF($D167,"*9 hole comp"),$H167&gt;$S$2,$I167-#REF!+$O$6&gt;$S$4),"2 strokes",AND(COUNTIF($D167,"*9 hole comp"),$H167&gt;$Q$2,$I167-#REF!+$O$6&gt;$Q$4),"1 stroke",AND(COUNTIF($D167,"*tee comp"),$H167&gt;$S$3,$I167-#REF!+$O$6&gt;$S$4),"2 strokes",AND(COUNTIF($D167,"*tee comp"),$H167&gt;$Q$3,$I167-#REF!+$O$6&gt;$Q$4),"1 stroke",TRUE,""),"")</f>
        <v/>
      </c>
      <c r="K167" s="5" t="str">
        <f>IF(J167&lt;&gt;"",C167,"")</f>
        <v/>
      </c>
      <c r="L167" s="12" t="str">
        <f>IF(J167&lt;&gt;"",E167,"")</f>
        <v/>
      </c>
    </row>
    <row r="168" spans="1:12" ht="15.75">
      <c r="A168" s="24"/>
      <c r="B168" s="25"/>
      <c r="C168" s="25"/>
      <c r="D168" s="25"/>
      <c r="E168" s="26"/>
      <c r="F168" s="28"/>
      <c r="G168" s="27"/>
      <c r="H168" s="11" t="str">
        <f>IF(ISBLANK(G168),"",_xlfn.MINIFS(#REF!,D:D,D168,E:E,E168))</f>
        <v/>
      </c>
      <c r="I168" s="11" t="str">
        <f>IFERROR(IF(A168="","",IF(OR(A168&lt;&gt;A167,D168&lt;&gt;D167),0, IF(AND(ABS(#REF!-#REF!) = 0,E168=E167),I167,ABS(#REF!-#REF!)))),"")</f>
        <v/>
      </c>
      <c r="J168" s="11" t="str" cm="1">
        <f t="array" ref="J168">IFERROR(_xlfn.IFS(AND(COUNTIF($D168,"*9 hole comp"),$H168&gt;$S$2,$I168-#REF!+$O$6&gt;$S$4),"2 strokes",AND(COUNTIF($D168,"*9 hole comp"),$H168&gt;$Q$2,$I168-#REF!+$O$6&gt;$Q$4),"1 stroke",AND(COUNTIF($D168,"*tee comp"),$H168&gt;$S$3,$I168-#REF!+$O$6&gt;$S$4),"2 strokes",AND(COUNTIF($D168,"*tee comp"),$H168&gt;$Q$3,$I168-#REF!+$O$6&gt;$Q$4),"1 stroke",TRUE,""),"")</f>
        <v/>
      </c>
      <c r="K168" s="5" t="str">
        <f>IF(J168&lt;&gt;"",C168,"")</f>
        <v/>
      </c>
      <c r="L168" s="12" t="str">
        <f>IF(J168&lt;&gt;"",E168,"")</f>
        <v/>
      </c>
    </row>
    <row r="169" spans="1:12" ht="15.75">
      <c r="A169" s="24"/>
      <c r="B169" s="25"/>
      <c r="C169" s="25"/>
      <c r="D169" s="25"/>
      <c r="E169" s="26"/>
      <c r="F169" s="28"/>
      <c r="G169" s="27"/>
      <c r="H169" s="11" t="str">
        <f>IF(ISBLANK(G169),"",_xlfn.MINIFS(#REF!,D:D,D169,E:E,E169))</f>
        <v/>
      </c>
      <c r="I169" s="11" t="str">
        <f>IFERROR(IF(A169="","",IF(OR(A169&lt;&gt;A168,D169&lt;&gt;D168),0, IF(AND(ABS(#REF!-#REF!) = 0,E169=E168),I168,ABS(#REF!-#REF!)))),"")</f>
        <v/>
      </c>
      <c r="J169" s="11" t="str" cm="1">
        <f t="array" ref="J169">IFERROR(_xlfn.IFS(AND(COUNTIF($D169,"*9 hole comp"),$H169&gt;$S$2,$I169-#REF!+$O$6&gt;$S$4),"2 strokes",AND(COUNTIF($D169,"*9 hole comp"),$H169&gt;$Q$2,$I169-#REF!+$O$6&gt;$Q$4),"1 stroke",AND(COUNTIF($D169,"*tee comp"),$H169&gt;$S$3,$I169-#REF!+$O$6&gt;$S$4),"2 strokes",AND(COUNTIF($D169,"*tee comp"),$H169&gt;$Q$3,$I169-#REF!+$O$6&gt;$Q$4),"1 stroke",TRUE,""),"")</f>
        <v/>
      </c>
      <c r="K169" s="5" t="str">
        <f>IF(J169&lt;&gt;"",C169,"")</f>
        <v/>
      </c>
      <c r="L169" s="12" t="str">
        <f>IF(J169&lt;&gt;"",E169,"")</f>
        <v/>
      </c>
    </row>
    <row r="170" spans="1:12" ht="15.75">
      <c r="H170" s="11" t="str">
        <f>IF(ISBLANK(G170),"",_xlfn.MINIFS(#REF!,D:D,D170,E:E,E170))</f>
        <v/>
      </c>
      <c r="I170" s="11" t="str">
        <f>IFERROR(IF(A170="","",IF(OR(A170&lt;&gt;A169,D170&lt;&gt;D169),0, IF(AND(ABS(#REF!-#REF!) = 0,E170=E169),I169,ABS(#REF!-#REF!)))),"")</f>
        <v/>
      </c>
      <c r="J170" s="11" t="str" cm="1">
        <f t="array" ref="J170">IFERROR(_xlfn.IFS(AND(COUNTIF($D170,"*9 hole comp"),$H170&gt;$S$2,$I170-#REF!+$O$6&gt;$S$4),"2 strokes",AND(COUNTIF($D170,"*9 hole comp"),$H170&gt;$Q$2,$I170-#REF!+$O$6&gt;$Q$4),"1 stroke",AND(COUNTIF($D170,"*tee comp"),$H170&gt;$S$3,$I170-#REF!+$O$6&gt;$S$4),"2 strokes",AND(COUNTIF($D170,"*tee comp"),$H170&gt;$Q$3,$I170-#REF!+$O$6&gt;$Q$4),"1 stroke",TRUE,""),"")</f>
        <v/>
      </c>
      <c r="K170" s="5" t="str">
        <f>IF(J170&lt;&gt;"",C170,"")</f>
        <v/>
      </c>
      <c r="L170" s="12" t="str">
        <f>IF(J170&lt;&gt;"",E170,"")</f>
        <v/>
      </c>
    </row>
    <row r="171" spans="1:12" ht="15.75">
      <c r="H171" s="11" t="str">
        <f>IF(ISBLANK(G171),"",_xlfn.MINIFS(#REF!,D:D,D171,E:E,E171))</f>
        <v/>
      </c>
      <c r="I171" s="11" t="str">
        <f>IFERROR(IF(A171="","",IF(OR(A171&lt;&gt;A170,D171&lt;&gt;D170),0, IF(AND(ABS(#REF!-#REF!) = 0,E171=E170),I170,ABS(#REF!-#REF!)))),"")</f>
        <v/>
      </c>
      <c r="J171" s="11" t="str" cm="1">
        <f t="array" ref="J171">IFERROR(_xlfn.IFS(AND(COUNTIF($D171,"*9 hole comp"),$H171&gt;$S$2,$I171-#REF!+$O$6&gt;$S$4),"2 strokes",AND(COUNTIF($D171,"*9 hole comp"),$H171&gt;$Q$2,$I171-#REF!+$O$6&gt;$Q$4),"1 stroke",AND(COUNTIF($D171,"*tee comp"),$H171&gt;$S$3,$I171-#REF!+$O$6&gt;$S$4),"2 strokes",AND(COUNTIF($D171,"*tee comp"),$H171&gt;$Q$3,$I171-#REF!+$O$6&gt;$Q$4),"1 stroke",TRUE,""),"")</f>
        <v/>
      </c>
      <c r="K171" s="5" t="str">
        <f>IF(J171&lt;&gt;"",C171,"")</f>
        <v/>
      </c>
      <c r="L171" s="12" t="str">
        <f>IF(J171&lt;&gt;"",E171,"")</f>
        <v/>
      </c>
    </row>
    <row r="172" spans="1:12" ht="15.75">
      <c r="H172" s="11" t="str">
        <f>IF(ISBLANK(G172),"",_xlfn.MINIFS(#REF!,D:D,D172,E:E,E172))</f>
        <v/>
      </c>
      <c r="I172" s="11" t="str">
        <f>IFERROR(IF(A172="","",IF(OR(A172&lt;&gt;A171,D172&lt;&gt;D171),0, IF(AND(ABS(#REF!-#REF!) = 0,E172=E171),I171,ABS(#REF!-#REF!)))),"")</f>
        <v/>
      </c>
      <c r="J172" s="11" t="str" cm="1">
        <f t="array" ref="J172">IFERROR(_xlfn.IFS(AND(COUNTIF($D172,"*9 hole comp"),$H172&gt;$S$2,$I172-#REF!+$O$6&gt;$S$4),"2 strokes",AND(COUNTIF($D172,"*9 hole comp"),$H172&gt;$Q$2,$I172-#REF!+$O$6&gt;$Q$4),"1 stroke",AND(COUNTIF($D172,"*tee comp"),$H172&gt;$S$3,$I172-#REF!+$O$6&gt;$S$4),"2 strokes",AND(COUNTIF($D172,"*tee comp"),$H172&gt;$Q$3,$I172-#REF!+$O$6&gt;$Q$4),"1 stroke",TRUE,""),"")</f>
        <v/>
      </c>
      <c r="K172" s="5" t="str">
        <f>IF(J172&lt;&gt;"",C172,"")</f>
        <v/>
      </c>
      <c r="L172" s="12" t="str">
        <f>IF(J172&lt;&gt;"",E172,"")</f>
        <v/>
      </c>
    </row>
    <row r="173" spans="1:12" ht="15.75">
      <c r="H173" s="11" t="str">
        <f>IF(ISBLANK(G173),"",_xlfn.MINIFS(#REF!,D:D,D173,E:E,E173))</f>
        <v/>
      </c>
      <c r="I173" s="11" t="str">
        <f>IFERROR(IF(A173="","",IF(OR(A173&lt;&gt;A172,D173&lt;&gt;D172),0, IF(AND(ABS(#REF!-#REF!) = 0,E173=E172),I172,ABS(#REF!-#REF!)))),"")</f>
        <v/>
      </c>
      <c r="J173" s="11" t="str" cm="1">
        <f t="array" ref="J173">IFERROR(_xlfn.IFS(AND(COUNTIF($D173,"*9 hole comp"),$H173&gt;$S$2,$I173-#REF!+$O$6&gt;$S$4),"2 strokes",AND(COUNTIF($D173,"*9 hole comp"),$H173&gt;$Q$2,$I173-#REF!+$O$6&gt;$Q$4),"1 stroke",AND(COUNTIF($D173,"*tee comp"),$H173&gt;$S$3,$I173-#REF!+$O$6&gt;$S$4),"2 strokes",AND(COUNTIF($D173,"*tee comp"),$H173&gt;$Q$3,$I173-#REF!+$O$6&gt;$Q$4),"1 stroke",TRUE,""),"")</f>
        <v/>
      </c>
      <c r="K173" s="5" t="str">
        <f>IF(J173&lt;&gt;"",C173,"")</f>
        <v/>
      </c>
      <c r="L173" s="12" t="str">
        <f>IF(J173&lt;&gt;"",E173,"")</f>
        <v/>
      </c>
    </row>
    <row r="174" spans="1:12" ht="15.75">
      <c r="H174" s="11" t="str">
        <f>IF(ISBLANK(G174),"",_xlfn.MINIFS(#REF!,D:D,D174,E:E,E174))</f>
        <v/>
      </c>
      <c r="I174" s="11" t="str">
        <f>IFERROR(IF(A174="","",IF(OR(A174&lt;&gt;A173,D174&lt;&gt;D173),0, IF(AND(ABS(#REF!-#REF!) = 0,E174=E173),I173,ABS(#REF!-#REF!)))),"")</f>
        <v/>
      </c>
      <c r="J174" s="11" t="str" cm="1">
        <f t="array" ref="J174">IFERROR(_xlfn.IFS(AND(COUNTIF($D174,"*9 hole comp"),$H174&gt;$S$2,$I174-#REF!+$O$6&gt;$S$4),"2 strokes",AND(COUNTIF($D174,"*9 hole comp"),$H174&gt;$Q$2,$I174-#REF!+$O$6&gt;$Q$4),"1 stroke",AND(COUNTIF($D174,"*tee comp"),$H174&gt;$S$3,$I174-#REF!+$O$6&gt;$S$4),"2 strokes",AND(COUNTIF($D174,"*tee comp"),$H174&gt;$Q$3,$I174-#REF!+$O$6&gt;$Q$4),"1 stroke",TRUE,""),"")</f>
        <v/>
      </c>
      <c r="K174" s="5" t="str">
        <f>IF(J174&lt;&gt;"",C174,"")</f>
        <v/>
      </c>
      <c r="L174" s="12" t="str">
        <f>IF(J174&lt;&gt;"",E174,"")</f>
        <v/>
      </c>
    </row>
    <row r="175" spans="1:12" ht="15.75">
      <c r="H175" s="11" t="str">
        <f>IF(ISBLANK(G175),"",_xlfn.MINIFS(#REF!,D:D,D175,E:E,E175))</f>
        <v/>
      </c>
      <c r="I175" s="11" t="str">
        <f>IFERROR(IF(A175="","",IF(OR(A175&lt;&gt;A174,D175&lt;&gt;D174),0, IF(AND(ABS(#REF!-#REF!) = 0,E175=E174),I174,ABS(#REF!-#REF!)))),"")</f>
        <v/>
      </c>
      <c r="J175" s="11" t="str" cm="1">
        <f t="array" ref="J175">IFERROR(_xlfn.IFS(AND(COUNTIF($D175,"*9 hole comp"),$H175&gt;$S$2,$I175-#REF!+$O$6&gt;$S$4),"2 strokes",AND(COUNTIF($D175,"*9 hole comp"),$H175&gt;$Q$2,$I175-#REF!+$O$6&gt;$Q$4),"1 stroke",AND(COUNTIF($D175,"*tee comp"),$H175&gt;$S$3,$I175-#REF!+$O$6&gt;$S$4),"2 strokes",AND(COUNTIF($D175,"*tee comp"),$H175&gt;$Q$3,$I175-#REF!+$O$6&gt;$Q$4),"1 stroke",TRUE,""),"")</f>
        <v/>
      </c>
      <c r="K175" s="5" t="str">
        <f>IF(J175&lt;&gt;"",C175,"")</f>
        <v/>
      </c>
      <c r="L175" s="12" t="str">
        <f>IF(J175&lt;&gt;"",E175,"")</f>
        <v/>
      </c>
    </row>
    <row r="176" spans="1:12" ht="15.75">
      <c r="H176" s="11" t="str">
        <f>IF(ISBLANK(G176),"",_xlfn.MINIFS(#REF!,D:D,D176,E:E,E176))</f>
        <v/>
      </c>
      <c r="I176" s="11" t="str">
        <f>IFERROR(IF(A176="","",IF(OR(A176&lt;&gt;A175,D176&lt;&gt;D175),0, IF(AND(ABS(#REF!-#REF!) = 0,E176=E175),I175,ABS(#REF!-#REF!)))),"")</f>
        <v/>
      </c>
      <c r="J176" s="11" t="str" cm="1">
        <f t="array" ref="J176">IFERROR(_xlfn.IFS(AND(COUNTIF($D176,"*9 hole comp"),$H176&gt;$S$2,$I176-#REF!+$O$6&gt;$S$4),"2 strokes",AND(COUNTIF($D176,"*9 hole comp"),$H176&gt;$Q$2,$I176-#REF!+$O$6&gt;$Q$4),"1 stroke",AND(COUNTIF($D176,"*tee comp"),$H176&gt;$S$3,$I176-#REF!+$O$6&gt;$S$4),"2 strokes",AND(COUNTIF($D176,"*tee comp"),$H176&gt;$Q$3,$I176-#REF!+$O$6&gt;$Q$4),"1 stroke",TRUE,""),"")</f>
        <v/>
      </c>
      <c r="K176" s="5" t="str">
        <f>IF(J176&lt;&gt;"",C176,"")</f>
        <v/>
      </c>
      <c r="L176" s="12" t="str">
        <f>IF(J176&lt;&gt;"",E176,"")</f>
        <v/>
      </c>
    </row>
    <row r="177" spans="8:12" ht="15.75">
      <c r="H177" s="11" t="str">
        <f>IF(ISBLANK(G177),"",_xlfn.MINIFS(#REF!,D:D,D177,E:E,E177))</f>
        <v/>
      </c>
      <c r="I177" s="11" t="str">
        <f>IFERROR(IF(A177="","",IF(OR(A177&lt;&gt;A176,D177&lt;&gt;D176),0, IF(AND(ABS(#REF!-#REF!) = 0,E177=E176),I176,ABS(#REF!-#REF!)))),"")</f>
        <v/>
      </c>
      <c r="J177" s="11" t="str" cm="1">
        <f t="array" ref="J177">IFERROR(_xlfn.IFS(AND(COUNTIF($D177,"*9 hole comp"),$H177&gt;$S$2,$I177-#REF!+$O$6&gt;$S$4),"2 strokes",AND(COUNTIF($D177,"*9 hole comp"),$H177&gt;$Q$2,$I177-#REF!+$O$6&gt;$Q$4),"1 stroke",AND(COUNTIF($D177,"*tee comp"),$H177&gt;$S$3,$I177-#REF!+$O$6&gt;$S$4),"2 strokes",AND(COUNTIF($D177,"*tee comp"),$H177&gt;$Q$3,$I177-#REF!+$O$6&gt;$Q$4),"1 stroke",TRUE,""),"")</f>
        <v/>
      </c>
      <c r="K177" s="5" t="str">
        <f>IF(J177&lt;&gt;"",C177,"")</f>
        <v/>
      </c>
      <c r="L177" s="12" t="str">
        <f>IF(J177&lt;&gt;"",E177,"")</f>
        <v/>
      </c>
    </row>
    <row r="178" spans="8:12" ht="15.75">
      <c r="H178" s="11" t="str">
        <f>IF(ISBLANK(G178),"",_xlfn.MINIFS(#REF!,D:D,D178,E:E,E178))</f>
        <v/>
      </c>
      <c r="I178" s="11" t="str">
        <f>IFERROR(IF(A178="","",IF(OR(A178&lt;&gt;A177,D178&lt;&gt;D177),0, IF(AND(ABS(#REF!-#REF!) = 0,E178=E177),I177,ABS(#REF!-#REF!)))),"")</f>
        <v/>
      </c>
      <c r="J178" s="11" t="str" cm="1">
        <f t="array" ref="J178">IFERROR(_xlfn.IFS(AND(COUNTIF($D178,"*9 hole comp"),$H178&gt;$S$2,$I178-#REF!+$O$6&gt;$S$4),"2 strokes",AND(COUNTIF($D178,"*9 hole comp"),$H178&gt;$Q$2,$I178-#REF!+$O$6&gt;$Q$4),"1 stroke",AND(COUNTIF($D178,"*tee comp"),$H178&gt;$S$3,$I178-#REF!+$O$6&gt;$S$4),"2 strokes",AND(COUNTIF($D178,"*tee comp"),$H178&gt;$Q$3,$I178-#REF!+$O$6&gt;$Q$4),"1 stroke",TRUE,""),"")</f>
        <v/>
      </c>
      <c r="K178" s="5" t="str">
        <f>IF(J178&lt;&gt;"",C178,"")</f>
        <v/>
      </c>
      <c r="L178" s="12" t="str">
        <f>IF(J178&lt;&gt;"",E178,"")</f>
        <v/>
      </c>
    </row>
    <row r="179" spans="8:12" ht="15.75">
      <c r="H179" s="11" t="str">
        <f>IF(ISBLANK(G179),"",_xlfn.MINIFS(#REF!,D:D,D179,E:E,E179))</f>
        <v/>
      </c>
      <c r="I179" s="11" t="str">
        <f>IFERROR(IF(A179="","",IF(OR(A179&lt;&gt;A178,D179&lt;&gt;D178),0, IF(AND(ABS(#REF!-#REF!) = 0,E179=E178),I178,ABS(#REF!-#REF!)))),"")</f>
        <v/>
      </c>
      <c r="J179" s="11" t="str" cm="1">
        <f t="array" ref="J179">IFERROR(_xlfn.IFS(AND(COUNTIF($D179,"*9 hole comp"),$H179&gt;$S$2,$I179-#REF!+$O$6&gt;$S$4),"2 strokes",AND(COUNTIF($D179,"*9 hole comp"),$H179&gt;$Q$2,$I179-#REF!+$O$6&gt;$Q$4),"1 stroke",AND(COUNTIF($D179,"*tee comp"),$H179&gt;$S$3,$I179-#REF!+$O$6&gt;$S$4),"2 strokes",AND(COUNTIF($D179,"*tee comp"),$H179&gt;$Q$3,$I179-#REF!+$O$6&gt;$Q$4),"1 stroke",TRUE,""),"")</f>
        <v/>
      </c>
      <c r="K179" s="5" t="str">
        <f>IF(J179&lt;&gt;"",C179,"")</f>
        <v/>
      </c>
      <c r="L179" s="12" t="str">
        <f>IF(J179&lt;&gt;"",E179,"")</f>
        <v/>
      </c>
    </row>
    <row r="180" spans="8:12" ht="15.75">
      <c r="H180" s="11" t="str">
        <f>IF(ISBLANK(G180),"",_xlfn.MINIFS(#REF!,D:D,D180,E:E,E180))</f>
        <v/>
      </c>
      <c r="I180" s="11" t="str">
        <f>IFERROR(IF(A180="","",IF(OR(A180&lt;&gt;A179,D180&lt;&gt;D179),0, IF(AND(ABS(#REF!-#REF!) = 0,E180=E179),I179,ABS(#REF!-#REF!)))),"")</f>
        <v/>
      </c>
      <c r="J180" s="11" t="str" cm="1">
        <f t="array" ref="J180">IFERROR(_xlfn.IFS(AND(COUNTIF($D180,"*9 hole comp"),$H180&gt;$S$2,$I180-#REF!+$O$6&gt;$S$4),"2 strokes",AND(COUNTIF($D180,"*9 hole comp"),$H180&gt;$Q$2,$I180-#REF!+$O$6&gt;$Q$4),"1 stroke",AND(COUNTIF($D180,"*tee comp"),$H180&gt;$S$3,$I180-#REF!+$O$6&gt;$S$4),"2 strokes",AND(COUNTIF($D180,"*tee comp"),$H180&gt;$Q$3,$I180-#REF!+$O$6&gt;$Q$4),"1 stroke",TRUE,""),"")</f>
        <v/>
      </c>
      <c r="K180" s="5" t="str">
        <f>IF(J180&lt;&gt;"",C180,"")</f>
        <v/>
      </c>
      <c r="L180" s="12" t="str">
        <f>IF(J180&lt;&gt;"",E180,"")</f>
        <v/>
      </c>
    </row>
    <row r="181" spans="8:12" ht="15.75">
      <c r="H181" s="11" t="str">
        <f>IF(ISBLANK(G181),"",_xlfn.MINIFS(#REF!,D:D,D181,E:E,E181))</f>
        <v/>
      </c>
      <c r="I181" s="11" t="str">
        <f>IFERROR(IF(A181="","",IF(OR(A181&lt;&gt;A180,D181&lt;&gt;D180),0, IF(AND(ABS(#REF!-#REF!) = 0,E181=E180),I180,ABS(#REF!-#REF!)))),"")</f>
        <v/>
      </c>
      <c r="J181" s="11" t="str" cm="1">
        <f t="array" ref="J181">IFERROR(_xlfn.IFS(AND(COUNTIF($D181,"*9 hole comp"),$H181&gt;$S$2,$I181-#REF!+$O$6&gt;$S$4),"2 strokes",AND(COUNTIF($D181,"*9 hole comp"),$H181&gt;$Q$2,$I181-#REF!+$O$6&gt;$Q$4),"1 stroke",AND(COUNTIF($D181,"*tee comp"),$H181&gt;$S$3,$I181-#REF!+$O$6&gt;$S$4),"2 strokes",AND(COUNTIF($D181,"*tee comp"),$H181&gt;$Q$3,$I181-#REF!+$O$6&gt;$Q$4),"1 stroke",TRUE,""),"")</f>
        <v/>
      </c>
      <c r="K181" s="5" t="str">
        <f>IF(J181&lt;&gt;"",C181,"")</f>
        <v/>
      </c>
      <c r="L181" s="12" t="str">
        <f>IF(J181&lt;&gt;"",E181,"")</f>
        <v/>
      </c>
    </row>
    <row r="182" spans="8:12" ht="15.75">
      <c r="H182" s="11" t="str">
        <f>IF(ISBLANK(G182),"",_xlfn.MINIFS(#REF!,D:D,D182,E:E,E182))</f>
        <v/>
      </c>
      <c r="I182" s="11" t="str">
        <f>IFERROR(IF(A182="","",IF(OR(A182&lt;&gt;A181,D182&lt;&gt;D181),0, IF(AND(ABS(#REF!-#REF!) = 0,E182=E181),I181,ABS(#REF!-#REF!)))),"")</f>
        <v/>
      </c>
      <c r="J182" s="11" t="str" cm="1">
        <f t="array" ref="J182">IFERROR(_xlfn.IFS(AND(COUNTIF($D182,"*9 hole comp"),$H182&gt;$S$2,$I182-#REF!+$O$6&gt;$S$4),"2 strokes",AND(COUNTIF($D182,"*9 hole comp"),$H182&gt;$Q$2,$I182-#REF!+$O$6&gt;$Q$4),"1 stroke",AND(COUNTIF($D182,"*tee comp"),$H182&gt;$S$3,$I182-#REF!+$O$6&gt;$S$4),"2 strokes",AND(COUNTIF($D182,"*tee comp"),$H182&gt;$Q$3,$I182-#REF!+$O$6&gt;$Q$4),"1 stroke",TRUE,""),"")</f>
        <v/>
      </c>
      <c r="K182" s="5" t="str">
        <f>IF(J182&lt;&gt;"",C182,"")</f>
        <v/>
      </c>
      <c r="L182" s="12" t="str">
        <f>IF(J182&lt;&gt;"",E182,"")</f>
        <v/>
      </c>
    </row>
    <row r="183" spans="8:12" ht="15.75">
      <c r="H183" s="11" t="str">
        <f>IF(ISBLANK(G183),"",_xlfn.MINIFS(#REF!,D:D,D183,E:E,E183))</f>
        <v/>
      </c>
      <c r="I183" s="11" t="str">
        <f>IFERROR(IF(A183="","",IF(OR(A183&lt;&gt;A182,D183&lt;&gt;D182),0, IF(AND(ABS(#REF!-#REF!) = 0,E183=E182),I182,ABS(#REF!-#REF!)))),"")</f>
        <v/>
      </c>
      <c r="J183" s="11" t="str" cm="1">
        <f t="array" ref="J183">IFERROR(_xlfn.IFS(AND(COUNTIF($D183,"*9 hole comp"),$H183&gt;$S$2,$I183-#REF!+$O$6&gt;$S$4),"2 strokes",AND(COUNTIF($D183,"*9 hole comp"),$H183&gt;$Q$2,$I183-#REF!+$O$6&gt;$Q$4),"1 stroke",AND(COUNTIF($D183,"*tee comp"),$H183&gt;$S$3,$I183-#REF!+$O$6&gt;$S$4),"2 strokes",AND(COUNTIF($D183,"*tee comp"),$H183&gt;$Q$3,$I183-#REF!+$O$6&gt;$Q$4),"1 stroke",TRUE,""),"")</f>
        <v/>
      </c>
      <c r="K183" s="5" t="str">
        <f>IF(J183&lt;&gt;"",C183,"")</f>
        <v/>
      </c>
      <c r="L183" s="12" t="str">
        <f>IF(J183&lt;&gt;"",E183,"")</f>
        <v/>
      </c>
    </row>
    <row r="184" spans="8:12" ht="15.75">
      <c r="H184" s="11" t="str">
        <f>IF(ISBLANK(G184),"",_xlfn.MINIFS(#REF!,D:D,D184,E:E,E184))</f>
        <v/>
      </c>
      <c r="I184" s="11" t="str">
        <f>IFERROR(IF(A184="","",IF(OR(A184&lt;&gt;A183,D184&lt;&gt;D183),0, IF(AND(ABS(#REF!-#REF!) = 0,E184=E183),I183,ABS(#REF!-#REF!)))),"")</f>
        <v/>
      </c>
      <c r="J184" s="11" t="str" cm="1">
        <f t="array" ref="J184">IFERROR(_xlfn.IFS(AND(COUNTIF($D184,"*9 hole comp"),$H184&gt;$S$2,$I184-#REF!+$O$6&gt;$S$4),"2 strokes",AND(COUNTIF($D184,"*9 hole comp"),$H184&gt;$Q$2,$I184-#REF!+$O$6&gt;$Q$4),"1 stroke",AND(COUNTIF($D184,"*tee comp"),$H184&gt;$S$3,$I184-#REF!+$O$6&gt;$S$4),"2 strokes",AND(COUNTIF($D184,"*tee comp"),$H184&gt;$Q$3,$I184-#REF!+$O$6&gt;$Q$4),"1 stroke",TRUE,""),"")</f>
        <v/>
      </c>
      <c r="K184" s="5" t="str">
        <f>IF(J184&lt;&gt;"",C184,"")</f>
        <v/>
      </c>
      <c r="L184" s="12" t="str">
        <f>IF(J184&lt;&gt;"",E184,"")</f>
        <v/>
      </c>
    </row>
    <row r="185" spans="8:12" ht="15.75">
      <c r="H185" s="11" t="str">
        <f>IF(ISBLANK(G185),"",_xlfn.MINIFS(#REF!,D:D,D185,E:E,E185))</f>
        <v/>
      </c>
      <c r="I185" s="11" t="str">
        <f>IFERROR(IF(A185="","",IF(OR(A185&lt;&gt;A184,D185&lt;&gt;D184),0, IF(AND(ABS(#REF!-#REF!) = 0,E185=E184),I184,ABS(#REF!-#REF!)))),"")</f>
        <v/>
      </c>
      <c r="J185" s="11" t="str" cm="1">
        <f t="array" ref="J185">IFERROR(_xlfn.IFS(AND(COUNTIF($D185,"*9 hole comp"),$H185&gt;$S$2,$I185-#REF!+$O$6&gt;$S$4),"2 strokes",AND(COUNTIF($D185,"*9 hole comp"),$H185&gt;$Q$2,$I185-#REF!+$O$6&gt;$Q$4),"1 stroke",AND(COUNTIF($D185,"*tee comp"),$H185&gt;$S$3,$I185-#REF!+$O$6&gt;$S$4),"2 strokes",AND(COUNTIF($D185,"*tee comp"),$H185&gt;$Q$3,$I185-#REF!+$O$6&gt;$Q$4),"1 stroke",TRUE,""),"")</f>
        <v/>
      </c>
      <c r="K185" s="5" t="str">
        <f>IF(J185&lt;&gt;"",C185,"")</f>
        <v/>
      </c>
      <c r="L185" s="12" t="str">
        <f>IF(J185&lt;&gt;"",E185,"")</f>
        <v/>
      </c>
    </row>
    <row r="186" spans="8:12" ht="15.75">
      <c r="H186" s="11" t="str">
        <f>IF(ISBLANK(G186),"",_xlfn.MINIFS(#REF!,D:D,D186,E:E,E186))</f>
        <v/>
      </c>
      <c r="I186" s="11" t="str">
        <f>IFERROR(IF(A186="","",IF(OR(A186&lt;&gt;A185,D186&lt;&gt;D185),0, IF(AND(ABS(#REF!-#REF!) = 0,E186=E185),I185,ABS(#REF!-#REF!)))),"")</f>
        <v/>
      </c>
      <c r="J186" s="11" t="str" cm="1">
        <f t="array" ref="J186">IFERROR(_xlfn.IFS(AND(COUNTIF($D186,"*9 hole comp"),$H186&gt;$S$2,$I186-#REF!+$O$6&gt;$S$4),"2 strokes",AND(COUNTIF($D186,"*9 hole comp"),$H186&gt;$Q$2,$I186-#REF!+$O$6&gt;$Q$4),"1 stroke",AND(COUNTIF($D186,"*tee comp"),$H186&gt;$S$3,$I186-#REF!+$O$6&gt;$S$4),"2 strokes",AND(COUNTIF($D186,"*tee comp"),$H186&gt;$Q$3,$I186-#REF!+$O$6&gt;$Q$4),"1 stroke",TRUE,""),"")</f>
        <v/>
      </c>
      <c r="K186" s="5" t="str">
        <f>IF(J186&lt;&gt;"",C186,"")</f>
        <v/>
      </c>
      <c r="L186" s="12" t="str">
        <f>IF(J186&lt;&gt;"",E186,"")</f>
        <v/>
      </c>
    </row>
    <row r="187" spans="8:12" ht="15.75">
      <c r="H187" s="11" t="str">
        <f>IF(ISBLANK(G187),"",_xlfn.MINIFS(#REF!,D:D,D187,E:E,E187))</f>
        <v/>
      </c>
      <c r="I187" s="11" t="str">
        <f>IFERROR(IF(A187="","",IF(OR(A187&lt;&gt;A186,D187&lt;&gt;D186),0, IF(AND(ABS(#REF!-#REF!) = 0,E187=E186),I186,ABS(#REF!-#REF!)))),"")</f>
        <v/>
      </c>
      <c r="J187" s="11" t="str" cm="1">
        <f t="array" ref="J187">IFERROR(_xlfn.IFS(AND(COUNTIF($D187,"*9 hole comp"),$H187&gt;$S$2,$I187-#REF!+$O$6&gt;$S$4),"2 strokes",AND(COUNTIF($D187,"*9 hole comp"),$H187&gt;$Q$2,$I187-#REF!+$O$6&gt;$Q$4),"1 stroke",AND(COUNTIF($D187,"*tee comp"),$H187&gt;$S$3,$I187-#REF!+$O$6&gt;$S$4),"2 strokes",AND(COUNTIF($D187,"*tee comp"),$H187&gt;$Q$3,$I187-#REF!+$O$6&gt;$Q$4),"1 stroke",TRUE,""),"")</f>
        <v/>
      </c>
      <c r="K187" s="5" t="str">
        <f>IF(J187&lt;&gt;"",C187,"")</f>
        <v/>
      </c>
      <c r="L187" s="12" t="str">
        <f>IF(J187&lt;&gt;"",E187,"")</f>
        <v/>
      </c>
    </row>
    <row r="188" spans="8:12" ht="15.75">
      <c r="H188" s="11" t="str">
        <f>IF(ISBLANK(G188),"",_xlfn.MINIFS(#REF!,D:D,D188,E:E,E188))</f>
        <v/>
      </c>
      <c r="I188" s="11" t="str">
        <f>IFERROR(IF(A188="","",IF(OR(A188&lt;&gt;A187,D188&lt;&gt;D187),0, IF(AND(ABS(#REF!-#REF!) = 0,E188=E187),I187,ABS(#REF!-#REF!)))),"")</f>
        <v/>
      </c>
      <c r="J188" s="11" t="str" cm="1">
        <f t="array" ref="J188">IFERROR(_xlfn.IFS(AND(COUNTIF($D188,"*9 hole comp"),$H188&gt;$S$2,$I188-#REF!+$O$6&gt;$S$4),"2 strokes",AND(COUNTIF($D188,"*9 hole comp"),$H188&gt;$Q$2,$I188-#REF!+$O$6&gt;$Q$4),"1 stroke",AND(COUNTIF($D188,"*tee comp"),$H188&gt;$S$3,$I188-#REF!+$O$6&gt;$S$4),"2 strokes",AND(COUNTIF($D188,"*tee comp"),$H188&gt;$Q$3,$I188-#REF!+$O$6&gt;$Q$4),"1 stroke",TRUE,""),"")</f>
        <v/>
      </c>
      <c r="K188" s="5" t="str">
        <f>IF(J188&lt;&gt;"",C188,"")</f>
        <v/>
      </c>
      <c r="L188" s="12" t="str">
        <f>IF(J188&lt;&gt;"",E188,"")</f>
        <v/>
      </c>
    </row>
    <row r="189" spans="8:12" ht="15.75">
      <c r="H189" s="11" t="str">
        <f>IF(ISBLANK(G189),"",_xlfn.MINIFS(#REF!,D:D,D189,E:E,E189))</f>
        <v/>
      </c>
      <c r="I189" s="11" t="str">
        <f>IFERROR(IF(A189="","",IF(OR(A189&lt;&gt;A188,D189&lt;&gt;D188),0, IF(AND(ABS(#REF!-#REF!) = 0,E189=E188),I188,ABS(#REF!-#REF!)))),"")</f>
        <v/>
      </c>
      <c r="J189" s="11" t="str" cm="1">
        <f t="array" ref="J189">IFERROR(_xlfn.IFS(AND(COUNTIF($D189,"*9 hole comp"),$H189&gt;$S$2,$I189-#REF!+$O$6&gt;$S$4),"2 strokes",AND(COUNTIF($D189,"*9 hole comp"),$H189&gt;$Q$2,$I189-#REF!+$O$6&gt;$Q$4),"1 stroke",AND(COUNTIF($D189,"*tee comp"),$H189&gt;$S$3,$I189-#REF!+$O$6&gt;$S$4),"2 strokes",AND(COUNTIF($D189,"*tee comp"),$H189&gt;$Q$3,$I189-#REF!+$O$6&gt;$Q$4),"1 stroke",TRUE,""),"")</f>
        <v/>
      </c>
      <c r="K189" s="5" t="str">
        <f>IF(J189&lt;&gt;"",C189,"")</f>
        <v/>
      </c>
      <c r="L189" s="12" t="str">
        <f>IF(J189&lt;&gt;"",E189,"")</f>
        <v/>
      </c>
    </row>
    <row r="190" spans="8:12" ht="15.75">
      <c r="H190" s="11" t="str">
        <f>IF(ISBLANK(G190),"",_xlfn.MINIFS(#REF!,D:D,D190,E:E,E190))</f>
        <v/>
      </c>
      <c r="I190" s="11" t="str">
        <f>IFERROR(IF(A190="","",IF(OR(A190&lt;&gt;A189,D190&lt;&gt;D189),0, IF(AND(ABS(#REF!-#REF!) = 0,E190=E189),I189,ABS(#REF!-#REF!)))),"")</f>
        <v/>
      </c>
      <c r="J190" s="11" t="str" cm="1">
        <f t="array" ref="J190">IFERROR(_xlfn.IFS(AND(COUNTIF($D190,"*9 hole comp"),$H190&gt;$S$2,$I190-#REF!+$O$6&gt;$S$4),"2 strokes",AND(COUNTIF($D190,"*9 hole comp"),$H190&gt;$Q$2,$I190-#REF!+$O$6&gt;$Q$4),"1 stroke",AND(COUNTIF($D190,"*tee comp"),$H190&gt;$S$3,$I190-#REF!+$O$6&gt;$S$4),"2 strokes",AND(COUNTIF($D190,"*tee comp"),$H190&gt;$Q$3,$I190-#REF!+$O$6&gt;$Q$4),"1 stroke",TRUE,""),"")</f>
        <v/>
      </c>
      <c r="K190" s="5" t="str">
        <f>IF(J190&lt;&gt;"",C190,"")</f>
        <v/>
      </c>
      <c r="L190" s="12" t="str">
        <f>IF(J190&lt;&gt;"",E190,"")</f>
        <v/>
      </c>
    </row>
    <row r="191" spans="8:12" ht="15.75">
      <c r="H191" s="11" t="str">
        <f>IF(ISBLANK(G191),"",_xlfn.MINIFS(#REF!,D:D,D191,E:E,E191))</f>
        <v/>
      </c>
      <c r="I191" s="11" t="str">
        <f>IFERROR(IF(A191="","",IF(OR(A191&lt;&gt;A190,D191&lt;&gt;D190),0, IF(AND(ABS(#REF!-#REF!) = 0,E191=E190),I190,ABS(#REF!-#REF!)))),"")</f>
        <v/>
      </c>
      <c r="J191" s="11" t="str" cm="1">
        <f t="array" ref="J191">IFERROR(_xlfn.IFS(AND(COUNTIF($D191,"*9 hole comp"),$H191&gt;$S$2,$I191-#REF!+$O$6&gt;$S$4),"2 strokes",AND(COUNTIF($D191,"*9 hole comp"),$H191&gt;$Q$2,$I191-#REF!+$O$6&gt;$Q$4),"1 stroke",AND(COUNTIF($D191,"*tee comp"),$H191&gt;$S$3,$I191-#REF!+$O$6&gt;$S$4),"2 strokes",AND(COUNTIF($D191,"*tee comp"),$H191&gt;$Q$3,$I191-#REF!+$O$6&gt;$Q$4),"1 stroke",TRUE,""),"")</f>
        <v/>
      </c>
      <c r="K191" s="5" t="str">
        <f>IF(J191&lt;&gt;"",C191,"")</f>
        <v/>
      </c>
      <c r="L191" s="12" t="str">
        <f>IF(J191&lt;&gt;"",E191,"")</f>
        <v/>
      </c>
    </row>
    <row r="192" spans="8:12" ht="15.75">
      <c r="H192" s="11" t="str">
        <f>IF(ISBLANK(G192),"",_xlfn.MINIFS(#REF!,D:D,D192,E:E,E192))</f>
        <v/>
      </c>
      <c r="I192" s="11" t="str">
        <f>IFERROR(IF(A192="","",IF(OR(A192&lt;&gt;A191,D192&lt;&gt;D191),0, IF(AND(ABS(#REF!-#REF!) = 0,E192=E191),I191,ABS(#REF!-#REF!)))),"")</f>
        <v/>
      </c>
      <c r="J192" s="11" t="str" cm="1">
        <f t="array" ref="J192">IFERROR(_xlfn.IFS(AND(COUNTIF($D192,"*9 hole comp"),$H192&gt;$S$2,$I192-#REF!+$O$6&gt;$S$4),"2 strokes",AND(COUNTIF($D192,"*9 hole comp"),$H192&gt;$Q$2,$I192-#REF!+$O$6&gt;$Q$4),"1 stroke",AND(COUNTIF($D192,"*tee comp"),$H192&gt;$S$3,$I192-#REF!+$O$6&gt;$S$4),"2 strokes",AND(COUNTIF($D192,"*tee comp"),$H192&gt;$Q$3,$I192-#REF!+$O$6&gt;$Q$4),"1 stroke",TRUE,""),"")</f>
        <v/>
      </c>
      <c r="K192" s="5" t="str">
        <f>IF(J192&lt;&gt;"",C192,"")</f>
        <v/>
      </c>
      <c r="L192" s="12" t="str">
        <f>IF(J192&lt;&gt;"",E192,"")</f>
        <v/>
      </c>
    </row>
    <row r="193" spans="8:12" ht="15.75">
      <c r="H193" s="11" t="str">
        <f>IF(ISBLANK(G193),"",_xlfn.MINIFS(#REF!,D:D,D193,E:E,E193))</f>
        <v/>
      </c>
      <c r="I193" s="11" t="str">
        <f>IFERROR(IF(A193="","",IF(OR(A193&lt;&gt;A192,D193&lt;&gt;D192),0, IF(AND(ABS(#REF!-#REF!) = 0,E193=E192),I192,ABS(#REF!-#REF!)))),"")</f>
        <v/>
      </c>
      <c r="J193" s="11" t="str" cm="1">
        <f t="array" ref="J193">IFERROR(_xlfn.IFS(AND(COUNTIF($D193,"*9 hole comp"),$H193&gt;$S$2,$I193-#REF!+$O$6&gt;$S$4),"2 strokes",AND(COUNTIF($D193,"*9 hole comp"),$H193&gt;$Q$2,$I193-#REF!+$O$6&gt;$Q$4),"1 stroke",AND(COUNTIF($D193,"*tee comp"),$H193&gt;$S$3,$I193-#REF!+$O$6&gt;$S$4),"2 strokes",AND(COUNTIF($D193,"*tee comp"),$H193&gt;$Q$3,$I193-#REF!+$O$6&gt;$Q$4),"1 stroke",TRUE,""),"")</f>
        <v/>
      </c>
      <c r="K193" s="5" t="str">
        <f>IF(J193&lt;&gt;"",C193,"")</f>
        <v/>
      </c>
      <c r="L193" s="12" t="str">
        <f>IF(J193&lt;&gt;"",E193,"")</f>
        <v/>
      </c>
    </row>
    <row r="194" spans="8:12" ht="15.75">
      <c r="H194" s="11" t="str">
        <f>IF(ISBLANK(G194),"",_xlfn.MINIFS(#REF!,D:D,D194,E:E,E194))</f>
        <v/>
      </c>
      <c r="I194" s="11" t="str">
        <f>IFERROR(IF(A194="","",IF(OR(A194&lt;&gt;A193,D194&lt;&gt;D193),0, IF(AND(ABS(#REF!-#REF!) = 0,E194=E193),I193,ABS(#REF!-#REF!)))),"")</f>
        <v/>
      </c>
      <c r="J194" s="11" t="str" cm="1">
        <f t="array" ref="J194">IFERROR(_xlfn.IFS(AND(COUNTIF($D194,"*9 hole comp"),$H194&gt;$S$2,$I194-#REF!+$O$6&gt;$S$4),"2 strokes",AND(COUNTIF($D194,"*9 hole comp"),$H194&gt;$Q$2,$I194-#REF!+$O$6&gt;$Q$4),"1 stroke",AND(COUNTIF($D194,"*tee comp"),$H194&gt;$S$3,$I194-#REF!+$O$6&gt;$S$4),"2 strokes",AND(COUNTIF($D194,"*tee comp"),$H194&gt;$Q$3,$I194-#REF!+$O$6&gt;$Q$4),"1 stroke",TRUE,""),"")</f>
        <v/>
      </c>
      <c r="K194" s="5" t="str">
        <f>IF(J194&lt;&gt;"",C194,"")</f>
        <v/>
      </c>
      <c r="L194" s="12" t="str">
        <f>IF(J194&lt;&gt;"",E194,"")</f>
        <v/>
      </c>
    </row>
    <row r="195" spans="8:12" ht="15.75">
      <c r="H195" s="11" t="str">
        <f>IF(ISBLANK(G195),"",_xlfn.MINIFS(#REF!,D:D,D195,E:E,E195))</f>
        <v/>
      </c>
      <c r="I195" s="11" t="str">
        <f>IFERROR(IF(A195="","",IF(OR(A195&lt;&gt;A194,D195&lt;&gt;D194),0, IF(AND(ABS(#REF!-#REF!) = 0,E195=E194),I194,ABS(#REF!-#REF!)))),"")</f>
        <v/>
      </c>
      <c r="J195" s="11" t="str" cm="1">
        <f t="array" ref="J195">IFERROR(_xlfn.IFS(AND(COUNTIF($D195,"*9 hole comp"),$H195&gt;$S$2,$I195-#REF!+$O$6&gt;$S$4),"2 strokes",AND(COUNTIF($D195,"*9 hole comp"),$H195&gt;$Q$2,$I195-#REF!+$O$6&gt;$Q$4),"1 stroke",AND(COUNTIF($D195,"*tee comp"),$H195&gt;$S$3,$I195-#REF!+$O$6&gt;$S$4),"2 strokes",AND(COUNTIF($D195,"*tee comp"),$H195&gt;$Q$3,$I195-#REF!+$O$6&gt;$Q$4),"1 stroke",TRUE,""),"")</f>
        <v/>
      </c>
      <c r="K195" s="5" t="str">
        <f>IF(J195&lt;&gt;"",C195,"")</f>
        <v/>
      </c>
      <c r="L195" s="12" t="str">
        <f>IF(J195&lt;&gt;"",E195,"")</f>
        <v/>
      </c>
    </row>
    <row r="196" spans="8:12" ht="15.75">
      <c r="H196" s="11" t="str">
        <f>IF(ISBLANK(G196),"",_xlfn.MINIFS(#REF!,D:D,D196,E:E,E196))</f>
        <v/>
      </c>
      <c r="I196" s="11" t="str">
        <f>IFERROR(IF(A196="","",IF(OR(A196&lt;&gt;A195,D196&lt;&gt;D195),0, IF(AND(ABS(#REF!-#REF!) = 0,E196=E195),I195,ABS(#REF!-#REF!)))),"")</f>
        <v/>
      </c>
      <c r="J196" s="11" t="str" cm="1">
        <f t="array" ref="J196">IFERROR(_xlfn.IFS(AND(COUNTIF($D196,"*9 hole comp"),$H196&gt;$S$2,$I196-#REF!+$O$6&gt;$S$4),"2 strokes",AND(COUNTIF($D196,"*9 hole comp"),$H196&gt;$Q$2,$I196-#REF!+$O$6&gt;$Q$4),"1 stroke",AND(COUNTIF($D196,"*tee comp"),$H196&gt;$S$3,$I196-#REF!+$O$6&gt;$S$4),"2 strokes",AND(COUNTIF($D196,"*tee comp"),$H196&gt;$Q$3,$I196-#REF!+$O$6&gt;$Q$4),"1 stroke",TRUE,""),"")</f>
        <v/>
      </c>
      <c r="K196" s="5" t="str">
        <f>IF(J196&lt;&gt;"",C196,"")</f>
        <v/>
      </c>
      <c r="L196" s="12" t="str">
        <f>IF(J196&lt;&gt;"",E196,"")</f>
        <v/>
      </c>
    </row>
    <row r="197" spans="8:12" ht="15.75">
      <c r="H197" s="11" t="str">
        <f>IF(ISBLANK(G197),"",_xlfn.MINIFS(#REF!,D:D,D197,E:E,E197))</f>
        <v/>
      </c>
      <c r="I197" s="11" t="str">
        <f>IFERROR(IF(A197="","",IF(OR(A197&lt;&gt;A196,D197&lt;&gt;D196),0, IF(AND(ABS(#REF!-#REF!) = 0,E197=E196),I196,ABS(#REF!-#REF!)))),"")</f>
        <v/>
      </c>
      <c r="J197" s="11" t="str" cm="1">
        <f t="array" ref="J197">IFERROR(_xlfn.IFS(AND(COUNTIF($D197,"*9 hole comp"),$H197&gt;$S$2,$I197-#REF!+$O$6&gt;$S$4),"2 strokes",AND(COUNTIF($D197,"*9 hole comp"),$H197&gt;$Q$2,$I197-#REF!+$O$6&gt;$Q$4),"1 stroke",AND(COUNTIF($D197,"*tee comp"),$H197&gt;$S$3,$I197-#REF!+$O$6&gt;$S$4),"2 strokes",AND(COUNTIF($D197,"*tee comp"),$H197&gt;$Q$3,$I197-#REF!+$O$6&gt;$Q$4),"1 stroke",TRUE,""),"")</f>
        <v/>
      </c>
      <c r="K197" s="5" t="str">
        <f>IF(J197&lt;&gt;"",C197,"")</f>
        <v/>
      </c>
      <c r="L197" s="12" t="str">
        <f>IF(J197&lt;&gt;"",E197,"")</f>
        <v/>
      </c>
    </row>
    <row r="198" spans="8:12" ht="15.75">
      <c r="H198" s="11" t="str">
        <f>IF(ISBLANK(G198),"",_xlfn.MINIFS(#REF!,D:D,D198,E:E,E198))</f>
        <v/>
      </c>
      <c r="I198" s="11" t="str">
        <f>IFERROR(IF(A198="","",IF(OR(A198&lt;&gt;A197,D198&lt;&gt;D197),0, IF(AND(ABS(#REF!-#REF!) = 0,E198=E197),I197,ABS(#REF!-#REF!)))),"")</f>
        <v/>
      </c>
      <c r="J198" s="11" t="str" cm="1">
        <f t="array" ref="J198">IFERROR(_xlfn.IFS(AND(COUNTIF($D198,"*9 hole comp"),$H198&gt;$S$2,$I198-#REF!+$O$6&gt;$S$4),"2 strokes",AND(COUNTIF($D198,"*9 hole comp"),$H198&gt;$Q$2,$I198-#REF!+$O$6&gt;$Q$4),"1 stroke",AND(COUNTIF($D198,"*tee comp"),$H198&gt;$S$3,$I198-#REF!+$O$6&gt;$S$4),"2 strokes",AND(COUNTIF($D198,"*tee comp"),$H198&gt;$Q$3,$I198-#REF!+$O$6&gt;$Q$4),"1 stroke",TRUE,""),"")</f>
        <v/>
      </c>
      <c r="K198" s="5" t="str">
        <f>IF(J198&lt;&gt;"",C198,"")</f>
        <v/>
      </c>
      <c r="L198" s="12" t="str">
        <f>IF(J198&lt;&gt;"",E198,"")</f>
        <v/>
      </c>
    </row>
    <row r="199" spans="8:12" ht="15.75">
      <c r="H199" s="11" t="str">
        <f>IF(ISBLANK(G199),"",_xlfn.MINIFS(#REF!,D:D,D199,E:E,E199))</f>
        <v/>
      </c>
      <c r="I199" s="11" t="str">
        <f>IFERROR(IF(A199="","",IF(OR(A199&lt;&gt;A198,D199&lt;&gt;D198),0, IF(AND(ABS(#REF!-#REF!) = 0,E199=E198),I198,ABS(#REF!-#REF!)))),"")</f>
        <v/>
      </c>
      <c r="J199" s="11" t="str" cm="1">
        <f t="array" ref="J199">IFERROR(_xlfn.IFS(AND(COUNTIF($D199,"*9 hole comp"),$H199&gt;$S$2,$I199-#REF!+$O$6&gt;$S$4),"2 strokes",AND(COUNTIF($D199,"*9 hole comp"),$H199&gt;$Q$2,$I199-#REF!+$O$6&gt;$Q$4),"1 stroke",AND(COUNTIF($D199,"*tee comp"),$H199&gt;$S$3,$I199-#REF!+$O$6&gt;$S$4),"2 strokes",AND(COUNTIF($D199,"*tee comp"),$H199&gt;$Q$3,$I199-#REF!+$O$6&gt;$Q$4),"1 stroke",TRUE,""),"")</f>
        <v/>
      </c>
      <c r="K199" s="5" t="str">
        <f>IF(J199&lt;&gt;"",C199,"")</f>
        <v/>
      </c>
      <c r="L199" s="12" t="str">
        <f>IF(J199&lt;&gt;"",E199,"")</f>
        <v/>
      </c>
    </row>
    <row r="200" spans="8:12" ht="15.75">
      <c r="H200" s="11" t="str">
        <f>IF(ISBLANK(G200),"",_xlfn.MINIFS(#REF!,D:D,D200,E:E,E200))</f>
        <v/>
      </c>
      <c r="I200" s="11" t="str">
        <f>IFERROR(IF(A200="","",IF(OR(A200&lt;&gt;A199,D200&lt;&gt;D199),0, IF(AND(ABS(#REF!-#REF!) = 0,E200=E199),I199,ABS(#REF!-#REF!)))),"")</f>
        <v/>
      </c>
      <c r="J200" s="11" t="str" cm="1">
        <f t="array" ref="J200">IFERROR(_xlfn.IFS(AND(COUNTIF($D200,"*9 hole comp"),$H200&gt;$S$2,$I200-#REF!+$O$6&gt;$S$4),"2 strokes",AND(COUNTIF($D200,"*9 hole comp"),$H200&gt;$Q$2,$I200-#REF!+$O$6&gt;$Q$4),"1 stroke",AND(COUNTIF($D200,"*tee comp"),$H200&gt;$S$3,$I200-#REF!+$O$6&gt;$S$4),"2 strokes",AND(COUNTIF($D200,"*tee comp"),$H200&gt;$Q$3,$I200-#REF!+$O$6&gt;$Q$4),"1 stroke",TRUE,""),"")</f>
        <v/>
      </c>
      <c r="K200" s="5" t="str">
        <f>IF(J200&lt;&gt;"",C200,"")</f>
        <v/>
      </c>
      <c r="L200" s="12" t="str">
        <f>IF(J200&lt;&gt;"",E200,"")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2024-09-12T05:01:00Z</dcterms:created>
  <dcterms:modified xsi:type="dcterms:W3CDTF">2024-09-12T05:32:39Z</dcterms:modified>
  <cp:category/>
  <cp:contentStatus/>
</cp:coreProperties>
</file>