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10"/>
  <workbookPr/>
  <xr:revisionPtr revIDLastSave="15" documentId="11_0B1D56BE9CDCCE836B02CE7A5FB0D4A9BBFD1C62" xr6:coauthVersionLast="47" xr6:coauthVersionMax="47" xr10:uidLastSave="{C0C0A941-1245-464C-9384-DDB90E2FE601}"/>
  <bookViews>
    <workbookView xWindow="240" yWindow="105" windowWidth="14805" windowHeight="8010" xr2:uid="{00000000-000D-0000-FFFF-FFFF00000000}"/>
  </bookViews>
  <sheets>
    <sheet name="14 Sept 24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0" i="2" l="1"/>
  <c r="G200" i="2"/>
  <c r="H199" i="2"/>
  <c r="G199" i="2"/>
  <c r="H198" i="2"/>
  <c r="G198" i="2"/>
  <c r="H197" i="2"/>
  <c r="G197" i="2"/>
  <c r="H196" i="2"/>
  <c r="G196" i="2"/>
  <c r="H195" i="2"/>
  <c r="G195" i="2"/>
  <c r="H194" i="2"/>
  <c r="G194" i="2"/>
  <c r="H193" i="2"/>
  <c r="G193" i="2"/>
  <c r="H192" i="2"/>
  <c r="G192" i="2"/>
  <c r="H191" i="2"/>
  <c r="G191" i="2"/>
  <c r="H190" i="2"/>
  <c r="G190" i="2"/>
  <c r="H189" i="2"/>
  <c r="G189" i="2"/>
  <c r="H188" i="2"/>
  <c r="G188" i="2"/>
  <c r="H187" i="2"/>
  <c r="G187" i="2"/>
  <c r="H186" i="2"/>
  <c r="G186" i="2"/>
  <c r="H185" i="2"/>
  <c r="G185" i="2"/>
  <c r="H184" i="2"/>
  <c r="G184" i="2"/>
  <c r="H183" i="2"/>
  <c r="G183" i="2"/>
  <c r="H182" i="2"/>
  <c r="G182" i="2"/>
  <c r="H181" i="2"/>
  <c r="G181" i="2"/>
  <c r="H180" i="2"/>
  <c r="G180" i="2"/>
  <c r="H179" i="2"/>
  <c r="G179" i="2"/>
  <c r="H178" i="2"/>
  <c r="G178" i="2"/>
  <c r="H177" i="2"/>
  <c r="G177" i="2"/>
  <c r="H176" i="2"/>
  <c r="G176" i="2"/>
  <c r="H175" i="2"/>
  <c r="G175" i="2"/>
  <c r="H174" i="2"/>
  <c r="G174" i="2"/>
  <c r="H173" i="2"/>
  <c r="G173" i="2"/>
  <c r="H172" i="2"/>
  <c r="G172" i="2"/>
  <c r="H171" i="2"/>
  <c r="G171" i="2"/>
  <c r="N2" i="2"/>
  <c r="N3" i="2" l="1"/>
  <c r="N4" i="2" l="1"/>
  <c r="I2" i="2" l="1" a="1"/>
  <c r="I2" i="2" s="1"/>
  <c r="I171" i="2" a="1"/>
  <c r="I171" i="2" s="1"/>
  <c r="I172" i="2" a="1"/>
  <c r="I172" i="2" s="1"/>
  <c r="I173" i="2" a="1"/>
  <c r="I173" i="2" s="1"/>
  <c r="I174" i="2" a="1"/>
  <c r="I174" i="2" s="1"/>
  <c r="I175" i="2" a="1"/>
  <c r="I175" i="2" s="1"/>
  <c r="I176" i="2" a="1"/>
  <c r="I176" i="2" s="1"/>
  <c r="I177" i="2" a="1"/>
  <c r="I177" i="2" s="1"/>
  <c r="I178" i="2" a="1"/>
  <c r="I178" i="2" s="1"/>
  <c r="I179" i="2" a="1"/>
  <c r="I179" i="2" s="1"/>
  <c r="I180" i="2" a="1"/>
  <c r="I180" i="2" s="1"/>
  <c r="I181" i="2" a="1"/>
  <c r="I181" i="2" s="1"/>
  <c r="I182" i="2" a="1"/>
  <c r="I182" i="2" s="1"/>
  <c r="I183" i="2" a="1"/>
  <c r="I183" i="2" s="1"/>
  <c r="I184" i="2" a="1"/>
  <c r="I184" i="2" s="1"/>
  <c r="I185" i="2" a="1"/>
  <c r="I185" i="2" s="1"/>
  <c r="I186" i="2" a="1"/>
  <c r="I186" i="2" s="1"/>
  <c r="I187" i="2" a="1"/>
  <c r="I187" i="2" s="1"/>
  <c r="I188" i="2" a="1"/>
  <c r="I188" i="2" s="1"/>
  <c r="I189" i="2" a="1"/>
  <c r="I189" i="2" s="1"/>
  <c r="I190" i="2" a="1"/>
  <c r="I190" i="2" s="1"/>
  <c r="I191" i="2" a="1"/>
  <c r="I191" i="2" s="1"/>
  <c r="I192" i="2" a="1"/>
  <c r="I192" i="2" s="1"/>
  <c r="I193" i="2" a="1"/>
  <c r="I193" i="2" s="1"/>
  <c r="I194" i="2" a="1"/>
  <c r="I194" i="2" s="1"/>
  <c r="I195" i="2" a="1"/>
  <c r="I195" i="2" s="1"/>
  <c r="I196" i="2" a="1"/>
  <c r="I196" i="2" s="1"/>
  <c r="I197" i="2" a="1"/>
  <c r="I197" i="2" s="1"/>
  <c r="I198" i="2" a="1"/>
  <c r="I198" i="2" s="1"/>
  <c r="I199" i="2" a="1"/>
  <c r="I199" i="2" s="1"/>
  <c r="I200" i="2" a="1"/>
  <c r="I200" i="2" s="1"/>
  <c r="I169" i="2" a="1"/>
  <c r="I169" i="2" s="1"/>
  <c r="I165" i="2" a="1"/>
  <c r="I165" i="2" s="1"/>
  <c r="I163" i="2" a="1"/>
  <c r="I163" i="2" s="1"/>
  <c r="I159" i="2" a="1"/>
  <c r="I159" i="2" s="1"/>
  <c r="I155" i="2" a="1"/>
  <c r="I155" i="2" s="1"/>
  <c r="I151" i="2" a="1"/>
  <c r="I151" i="2" s="1"/>
  <c r="I147" i="2" a="1"/>
  <c r="I147" i="2" s="1"/>
  <c r="I145" i="2" a="1"/>
  <c r="I145" i="2" s="1"/>
  <c r="I141" i="2" a="1"/>
  <c r="I141" i="2" s="1"/>
  <c r="I138" i="2" a="1"/>
  <c r="I138" i="2" s="1"/>
  <c r="I134" i="2" a="1"/>
  <c r="I134" i="2" s="1"/>
  <c r="I130" i="2" a="1"/>
  <c r="I130" i="2" s="1"/>
  <c r="I126" i="2" a="1"/>
  <c r="I126" i="2" s="1"/>
  <c r="I122" i="2" a="1"/>
  <c r="I122" i="2" s="1"/>
  <c r="I118" i="2" a="1"/>
  <c r="I118" i="2" s="1"/>
  <c r="I116" i="2" a="1"/>
  <c r="I116" i="2" s="1"/>
  <c r="I113" i="2" a="1"/>
  <c r="I113" i="2" s="1"/>
  <c r="I109" i="2" a="1"/>
  <c r="I109" i="2" s="1"/>
  <c r="I106" i="2" a="1"/>
  <c r="I106" i="2" s="1"/>
  <c r="I102" i="2" a="1"/>
  <c r="I102" i="2" s="1"/>
  <c r="I98" i="2" a="1"/>
  <c r="I98" i="2" s="1"/>
  <c r="I94" i="2" a="1"/>
  <c r="I94" i="2" s="1"/>
  <c r="I90" i="2" a="1"/>
  <c r="I90" i="2" s="1"/>
  <c r="I86" i="2" a="1"/>
  <c r="I86" i="2" s="1"/>
  <c r="I82" i="2" a="1"/>
  <c r="I82" i="2" s="1"/>
  <c r="I78" i="2" a="1"/>
  <c r="I78" i="2" s="1"/>
  <c r="I74" i="2" a="1"/>
  <c r="I74" i="2" s="1"/>
  <c r="I71" i="2" a="1"/>
  <c r="I71" i="2" s="1"/>
  <c r="I67" i="2" a="1"/>
  <c r="I67" i="2" s="1"/>
  <c r="I63" i="2" a="1"/>
  <c r="I63" i="2" s="1"/>
  <c r="I60" i="2" a="1"/>
  <c r="I60" i="2" s="1"/>
  <c r="I57" i="2" a="1"/>
  <c r="I57" i="2" s="1"/>
  <c r="I53" i="2" a="1"/>
  <c r="I53" i="2" s="1"/>
  <c r="I51" i="2" a="1"/>
  <c r="I51" i="2" s="1"/>
  <c r="I47" i="2" a="1"/>
  <c r="I47" i="2" s="1"/>
  <c r="I43" i="2" a="1"/>
  <c r="I43" i="2" s="1"/>
  <c r="I40" i="2" a="1"/>
  <c r="I40" i="2" s="1"/>
  <c r="I38" i="2" a="1"/>
  <c r="I38" i="2" s="1"/>
  <c r="I34" i="2" a="1"/>
  <c r="I34" i="2" s="1"/>
  <c r="I30" i="2" a="1"/>
  <c r="I30" i="2" s="1"/>
  <c r="I26" i="2" a="1"/>
  <c r="I26" i="2" s="1"/>
  <c r="I22" i="2" a="1"/>
  <c r="I22" i="2" s="1"/>
  <c r="I18" i="2" a="1"/>
  <c r="I18" i="2" s="1"/>
  <c r="I14" i="2" a="1"/>
  <c r="I14" i="2" s="1"/>
  <c r="I10" i="2" a="1"/>
  <c r="I10" i="2" s="1"/>
  <c r="I6" i="2" a="1"/>
  <c r="I6" i="2" s="1"/>
  <c r="I5" i="2" a="1"/>
  <c r="I5" i="2" s="1"/>
  <c r="I4" i="2" a="1"/>
  <c r="I4" i="2" s="1"/>
  <c r="I3" i="2" a="1"/>
  <c r="I3" i="2" s="1"/>
  <c r="I9" i="2" a="1"/>
  <c r="I9" i="2" s="1"/>
  <c r="I8" i="2" a="1"/>
  <c r="I8" i="2" s="1"/>
  <c r="I7" i="2" a="1"/>
  <c r="I7" i="2" s="1"/>
  <c r="I13" i="2" a="1"/>
  <c r="I13" i="2" s="1"/>
  <c r="I12" i="2" a="1"/>
  <c r="I12" i="2" s="1"/>
  <c r="I11" i="2" a="1"/>
  <c r="I11" i="2" s="1"/>
  <c r="I17" i="2" a="1"/>
  <c r="I17" i="2" s="1"/>
  <c r="I16" i="2" a="1"/>
  <c r="I16" i="2" s="1"/>
  <c r="I15" i="2" a="1"/>
  <c r="I15" i="2" s="1"/>
  <c r="I21" i="2" a="1"/>
  <c r="I21" i="2" s="1"/>
  <c r="I20" i="2" a="1"/>
  <c r="I20" i="2" s="1"/>
  <c r="I19" i="2" a="1"/>
  <c r="I19" i="2" s="1"/>
  <c r="I25" i="2" a="1"/>
  <c r="I25" i="2" s="1"/>
  <c r="I24" i="2" a="1"/>
  <c r="I24" i="2" s="1"/>
  <c r="I23" i="2" a="1"/>
  <c r="I23" i="2" s="1"/>
  <c r="I29" i="2" a="1"/>
  <c r="I29" i="2" s="1"/>
  <c r="I28" i="2" a="1"/>
  <c r="I28" i="2" s="1"/>
  <c r="I27" i="2" a="1"/>
  <c r="I27" i="2" s="1"/>
  <c r="I33" i="2" a="1"/>
  <c r="I33" i="2" s="1"/>
  <c r="I32" i="2" a="1"/>
  <c r="I32" i="2" s="1"/>
  <c r="I31" i="2" a="1"/>
  <c r="I31" i="2" s="1"/>
  <c r="I37" i="2" a="1"/>
  <c r="I37" i="2" s="1"/>
  <c r="I36" i="2" a="1"/>
  <c r="I36" i="2" s="1"/>
  <c r="I35" i="2" a="1"/>
  <c r="I35" i="2" s="1"/>
  <c r="I39" i="2" a="1"/>
  <c r="I39" i="2" s="1"/>
  <c r="I42" i="2" a="1"/>
  <c r="I42" i="2" s="1"/>
  <c r="I41" i="2" a="1"/>
  <c r="I41" i="2" s="1"/>
  <c r="I46" i="2" a="1"/>
  <c r="I46" i="2" s="1"/>
  <c r="I45" i="2" a="1"/>
  <c r="I45" i="2" s="1"/>
  <c r="I44" i="2" a="1"/>
  <c r="I44" i="2" s="1"/>
  <c r="I50" i="2" a="1"/>
  <c r="I50" i="2" s="1"/>
  <c r="I49" i="2" a="1"/>
  <c r="I49" i="2" s="1"/>
  <c r="I48" i="2" a="1"/>
  <c r="I48" i="2" s="1"/>
  <c r="I52" i="2" a="1"/>
  <c r="I52" i="2" s="1"/>
  <c r="I56" i="2" a="1"/>
  <c r="I56" i="2" s="1"/>
  <c r="I55" i="2" a="1"/>
  <c r="I55" i="2" s="1"/>
  <c r="I54" i="2" a="1"/>
  <c r="I54" i="2" s="1"/>
  <c r="I59" i="2" a="1"/>
  <c r="I59" i="2" s="1"/>
  <c r="I58" i="2" a="1"/>
  <c r="I58" i="2" s="1"/>
  <c r="I62" i="2" a="1"/>
  <c r="I62" i="2" s="1"/>
  <c r="I61" i="2" a="1"/>
  <c r="I61" i="2" s="1"/>
  <c r="I66" i="2" a="1"/>
  <c r="I66" i="2" s="1"/>
  <c r="I65" i="2" a="1"/>
  <c r="I65" i="2" s="1"/>
  <c r="I64" i="2" a="1"/>
  <c r="I64" i="2" s="1"/>
  <c r="I70" i="2" a="1"/>
  <c r="I70" i="2" s="1"/>
  <c r="I69" i="2" a="1"/>
  <c r="I69" i="2" s="1"/>
  <c r="I68" i="2" a="1"/>
  <c r="I68" i="2" s="1"/>
  <c r="I73" i="2" a="1"/>
  <c r="I73" i="2" s="1"/>
  <c r="I72" i="2" a="1"/>
  <c r="I72" i="2" s="1"/>
  <c r="I77" i="2" a="1"/>
  <c r="I77" i="2" s="1"/>
  <c r="I76" i="2" a="1"/>
  <c r="I76" i="2" s="1"/>
  <c r="I75" i="2" a="1"/>
  <c r="I75" i="2" s="1"/>
  <c r="I81" i="2" a="1"/>
  <c r="I81" i="2" s="1"/>
  <c r="I80" i="2" a="1"/>
  <c r="I80" i="2" s="1"/>
  <c r="I79" i="2" a="1"/>
  <c r="I79" i="2" s="1"/>
  <c r="I85" i="2" a="1"/>
  <c r="I85" i="2" s="1"/>
  <c r="I84" i="2" a="1"/>
  <c r="I84" i="2" s="1"/>
  <c r="I83" i="2" a="1"/>
  <c r="I83" i="2" s="1"/>
  <c r="I89" i="2" a="1"/>
  <c r="I89" i="2" s="1"/>
  <c r="I88" i="2" a="1"/>
  <c r="I88" i="2" s="1"/>
  <c r="I87" i="2" a="1"/>
  <c r="I87" i="2" s="1"/>
  <c r="I93" i="2" a="1"/>
  <c r="I93" i="2" s="1"/>
  <c r="I92" i="2" a="1"/>
  <c r="I92" i="2" s="1"/>
  <c r="I91" i="2" a="1"/>
  <c r="I91" i="2" s="1"/>
  <c r="I97" i="2" a="1"/>
  <c r="I97" i="2" s="1"/>
  <c r="I96" i="2" a="1"/>
  <c r="I96" i="2" s="1"/>
  <c r="I95" i="2" a="1"/>
  <c r="I95" i="2" s="1"/>
  <c r="I101" i="2" a="1"/>
  <c r="I101" i="2" s="1"/>
  <c r="I100" i="2" a="1"/>
  <c r="I100" i="2" s="1"/>
  <c r="I99" i="2" a="1"/>
  <c r="I99" i="2" s="1"/>
  <c r="I105" i="2" a="1"/>
  <c r="I105" i="2" s="1"/>
  <c r="I104" i="2" a="1"/>
  <c r="I104" i="2" s="1"/>
  <c r="I103" i="2" a="1"/>
  <c r="I103" i="2" s="1"/>
  <c r="I108" i="2" a="1"/>
  <c r="I108" i="2" s="1"/>
  <c r="I107" i="2" a="1"/>
  <c r="I107" i="2" s="1"/>
  <c r="I112" i="2" a="1"/>
  <c r="I112" i="2" s="1"/>
  <c r="I111" i="2" a="1"/>
  <c r="I111" i="2" s="1"/>
  <c r="I110" i="2" a="1"/>
  <c r="I110" i="2" s="1"/>
  <c r="I115" i="2" a="1"/>
  <c r="I115" i="2" s="1"/>
  <c r="I114" i="2" a="1"/>
  <c r="I114" i="2" s="1"/>
  <c r="I117" i="2" a="1"/>
  <c r="I117" i="2" s="1"/>
  <c r="I121" i="2" a="1"/>
  <c r="I121" i="2" s="1"/>
  <c r="I120" i="2" a="1"/>
  <c r="I120" i="2" s="1"/>
  <c r="I119" i="2" a="1"/>
  <c r="I119" i="2" s="1"/>
  <c r="I125" i="2" a="1"/>
  <c r="I125" i="2" s="1"/>
  <c r="I124" i="2" a="1"/>
  <c r="I124" i="2" s="1"/>
  <c r="I123" i="2" a="1"/>
  <c r="I123" i="2" s="1"/>
  <c r="I129" i="2" a="1"/>
  <c r="I129" i="2" s="1"/>
  <c r="I128" i="2" a="1"/>
  <c r="I128" i="2" s="1"/>
  <c r="I127" i="2" a="1"/>
  <c r="I127" i="2" s="1"/>
  <c r="I133" i="2" a="1"/>
  <c r="I133" i="2" s="1"/>
  <c r="I132" i="2" a="1"/>
  <c r="I132" i="2" s="1"/>
  <c r="I131" i="2" a="1"/>
  <c r="I131" i="2" s="1"/>
  <c r="I137" i="2" a="1"/>
  <c r="I137" i="2" s="1"/>
  <c r="I136" i="2" a="1"/>
  <c r="I136" i="2" s="1"/>
  <c r="I135" i="2" a="1"/>
  <c r="I135" i="2" s="1"/>
  <c r="I140" i="2" a="1"/>
  <c r="I140" i="2" s="1"/>
  <c r="I139" i="2" a="1"/>
  <c r="I139" i="2" s="1"/>
  <c r="I144" i="2" a="1"/>
  <c r="I144" i="2" s="1"/>
  <c r="I143" i="2" a="1"/>
  <c r="I143" i="2" s="1"/>
  <c r="I142" i="2" a="1"/>
  <c r="I142" i="2" s="1"/>
  <c r="I146" i="2" a="1"/>
  <c r="I146" i="2" s="1"/>
  <c r="I150" i="2" a="1"/>
  <c r="I150" i="2" s="1"/>
  <c r="I149" i="2" a="1"/>
  <c r="I149" i="2" s="1"/>
  <c r="I148" i="2" a="1"/>
  <c r="I148" i="2" s="1"/>
  <c r="I154" i="2" a="1"/>
  <c r="I154" i="2" s="1"/>
  <c r="I153" i="2" a="1"/>
  <c r="I153" i="2" s="1"/>
  <c r="I152" i="2" a="1"/>
  <c r="I152" i="2" s="1"/>
  <c r="I158" i="2" a="1"/>
  <c r="I158" i="2" s="1"/>
  <c r="I157" i="2" a="1"/>
  <c r="I157" i="2" s="1"/>
  <c r="I156" i="2" a="1"/>
  <c r="I156" i="2" s="1"/>
  <c r="I162" i="2" a="1"/>
  <c r="I162" i="2" s="1"/>
  <c r="I161" i="2" a="1"/>
  <c r="I161" i="2" s="1"/>
  <c r="I160" i="2" a="1"/>
  <c r="I160" i="2" s="1"/>
  <c r="I164" i="2" a="1"/>
  <c r="I164" i="2" s="1"/>
  <c r="I168" i="2" a="1"/>
  <c r="I168" i="2" s="1"/>
  <c r="I167" i="2" a="1"/>
  <c r="I167" i="2" s="1"/>
  <c r="I166" i="2" a="1"/>
  <c r="I166" i="2" s="1"/>
  <c r="I170" i="2" a="1"/>
  <c r="I170" i="2" s="1"/>
  <c r="K170" i="2" l="1"/>
  <c r="J170" i="2"/>
  <c r="K166" i="2"/>
  <c r="J166" i="2"/>
  <c r="K167" i="2"/>
  <c r="J167" i="2"/>
  <c r="K168" i="2"/>
  <c r="J168" i="2"/>
  <c r="K164" i="2"/>
  <c r="J164" i="2"/>
  <c r="K160" i="2"/>
  <c r="J160" i="2"/>
  <c r="K161" i="2"/>
  <c r="J161" i="2"/>
  <c r="K162" i="2"/>
  <c r="J162" i="2"/>
  <c r="K156" i="2"/>
  <c r="J156" i="2"/>
  <c r="K157" i="2"/>
  <c r="J157" i="2"/>
  <c r="K158" i="2"/>
  <c r="J158" i="2"/>
  <c r="K152" i="2"/>
  <c r="J152" i="2"/>
  <c r="K153" i="2"/>
  <c r="J153" i="2"/>
  <c r="K154" i="2"/>
  <c r="J154" i="2"/>
  <c r="K148" i="2"/>
  <c r="J148" i="2"/>
  <c r="K149" i="2"/>
  <c r="J149" i="2"/>
  <c r="K150" i="2"/>
  <c r="J150" i="2"/>
  <c r="K146" i="2"/>
  <c r="J146" i="2"/>
  <c r="K142" i="2"/>
  <c r="J142" i="2"/>
  <c r="K143" i="2"/>
  <c r="J143" i="2"/>
  <c r="K144" i="2"/>
  <c r="J144" i="2"/>
  <c r="K139" i="2"/>
  <c r="J139" i="2"/>
  <c r="K140" i="2"/>
  <c r="J140" i="2"/>
  <c r="K135" i="2"/>
  <c r="J135" i="2"/>
  <c r="K136" i="2"/>
  <c r="J136" i="2"/>
  <c r="K137" i="2"/>
  <c r="J137" i="2"/>
  <c r="K131" i="2"/>
  <c r="J131" i="2"/>
  <c r="K132" i="2"/>
  <c r="J132" i="2"/>
  <c r="K133" i="2"/>
  <c r="J133" i="2"/>
  <c r="K127" i="2"/>
  <c r="J127" i="2"/>
  <c r="K128" i="2"/>
  <c r="J128" i="2"/>
  <c r="K129" i="2"/>
  <c r="J129" i="2"/>
  <c r="K123" i="2"/>
  <c r="J123" i="2"/>
  <c r="K124" i="2"/>
  <c r="J124" i="2"/>
  <c r="K125" i="2"/>
  <c r="J125" i="2"/>
  <c r="K119" i="2"/>
  <c r="J119" i="2"/>
  <c r="K120" i="2"/>
  <c r="J120" i="2"/>
  <c r="K121" i="2"/>
  <c r="J121" i="2"/>
  <c r="K117" i="2"/>
  <c r="J117" i="2"/>
  <c r="K114" i="2"/>
  <c r="J114" i="2"/>
  <c r="K115" i="2"/>
  <c r="J115" i="2"/>
  <c r="K110" i="2"/>
  <c r="J110" i="2"/>
  <c r="K111" i="2"/>
  <c r="J111" i="2"/>
  <c r="K112" i="2"/>
  <c r="J112" i="2"/>
  <c r="K107" i="2"/>
  <c r="J107" i="2"/>
  <c r="K108" i="2"/>
  <c r="J108" i="2"/>
  <c r="K103" i="2"/>
  <c r="J103" i="2"/>
  <c r="K104" i="2"/>
  <c r="J104" i="2"/>
  <c r="K105" i="2"/>
  <c r="J105" i="2"/>
  <c r="K99" i="2"/>
  <c r="J99" i="2"/>
  <c r="K100" i="2"/>
  <c r="J100" i="2"/>
  <c r="K101" i="2"/>
  <c r="J101" i="2"/>
  <c r="K95" i="2"/>
  <c r="J95" i="2"/>
  <c r="K96" i="2"/>
  <c r="J96" i="2"/>
  <c r="K97" i="2"/>
  <c r="J97" i="2"/>
  <c r="K91" i="2"/>
  <c r="J91" i="2"/>
  <c r="K92" i="2"/>
  <c r="J92" i="2"/>
  <c r="K93" i="2"/>
  <c r="J93" i="2"/>
  <c r="K87" i="2"/>
  <c r="J87" i="2"/>
  <c r="K88" i="2"/>
  <c r="J88" i="2"/>
  <c r="K89" i="2"/>
  <c r="J89" i="2"/>
  <c r="K83" i="2"/>
  <c r="J83" i="2"/>
  <c r="K84" i="2"/>
  <c r="J84" i="2"/>
  <c r="K85" i="2"/>
  <c r="J85" i="2"/>
  <c r="K79" i="2"/>
  <c r="J79" i="2"/>
  <c r="K80" i="2"/>
  <c r="J80" i="2"/>
  <c r="K81" i="2"/>
  <c r="J81" i="2"/>
  <c r="K75" i="2"/>
  <c r="J75" i="2"/>
  <c r="K76" i="2"/>
  <c r="J76" i="2"/>
  <c r="K77" i="2"/>
  <c r="J77" i="2"/>
  <c r="K72" i="2"/>
  <c r="J72" i="2"/>
  <c r="K73" i="2"/>
  <c r="J73" i="2"/>
  <c r="K68" i="2"/>
  <c r="J68" i="2"/>
  <c r="K69" i="2"/>
  <c r="J69" i="2"/>
  <c r="K70" i="2"/>
  <c r="J70" i="2"/>
  <c r="K64" i="2"/>
  <c r="J64" i="2"/>
  <c r="K65" i="2"/>
  <c r="J65" i="2"/>
  <c r="K66" i="2"/>
  <c r="J66" i="2"/>
  <c r="K61" i="2"/>
  <c r="J61" i="2"/>
  <c r="K62" i="2"/>
  <c r="J62" i="2"/>
  <c r="K58" i="2"/>
  <c r="J58" i="2"/>
  <c r="K59" i="2"/>
  <c r="J59" i="2"/>
  <c r="K54" i="2"/>
  <c r="J54" i="2"/>
  <c r="K55" i="2"/>
  <c r="J55" i="2"/>
  <c r="K56" i="2"/>
  <c r="J56" i="2"/>
  <c r="K52" i="2"/>
  <c r="J52" i="2"/>
  <c r="K48" i="2"/>
  <c r="J48" i="2"/>
  <c r="K49" i="2"/>
  <c r="J49" i="2"/>
  <c r="K50" i="2"/>
  <c r="J50" i="2"/>
  <c r="K44" i="2"/>
  <c r="J44" i="2"/>
  <c r="K45" i="2"/>
  <c r="J45" i="2"/>
  <c r="K46" i="2"/>
  <c r="J46" i="2"/>
  <c r="K41" i="2"/>
  <c r="J41" i="2"/>
  <c r="K42" i="2"/>
  <c r="J42" i="2"/>
  <c r="K39" i="2"/>
  <c r="J39" i="2"/>
  <c r="K35" i="2"/>
  <c r="J35" i="2"/>
  <c r="K36" i="2"/>
  <c r="J36" i="2"/>
  <c r="K37" i="2"/>
  <c r="J37" i="2"/>
  <c r="K31" i="2"/>
  <c r="J31" i="2"/>
  <c r="K32" i="2"/>
  <c r="J32" i="2"/>
  <c r="K33" i="2"/>
  <c r="J33" i="2"/>
  <c r="K27" i="2"/>
  <c r="J27" i="2"/>
  <c r="K28" i="2"/>
  <c r="J28" i="2"/>
  <c r="K29" i="2"/>
  <c r="J29" i="2"/>
  <c r="K23" i="2"/>
  <c r="J23" i="2"/>
  <c r="K24" i="2"/>
  <c r="J24" i="2"/>
  <c r="K25" i="2"/>
  <c r="J25" i="2"/>
  <c r="K19" i="2"/>
  <c r="J19" i="2"/>
  <c r="K20" i="2"/>
  <c r="J20" i="2"/>
  <c r="K21" i="2"/>
  <c r="J21" i="2"/>
  <c r="K15" i="2"/>
  <c r="J15" i="2"/>
  <c r="K16" i="2"/>
  <c r="J16" i="2"/>
  <c r="K17" i="2"/>
  <c r="J17" i="2"/>
  <c r="K11" i="2"/>
  <c r="J11" i="2"/>
  <c r="K12" i="2"/>
  <c r="J12" i="2"/>
  <c r="K13" i="2"/>
  <c r="J13" i="2"/>
  <c r="K7" i="2"/>
  <c r="J7" i="2"/>
  <c r="K8" i="2"/>
  <c r="J8" i="2"/>
  <c r="K9" i="2"/>
  <c r="J9" i="2"/>
  <c r="K3" i="2"/>
  <c r="J3" i="2"/>
  <c r="K4" i="2"/>
  <c r="J4" i="2"/>
  <c r="K5" i="2"/>
  <c r="J5" i="2"/>
  <c r="K6" i="2"/>
  <c r="J6" i="2"/>
  <c r="K10" i="2"/>
  <c r="J10" i="2"/>
  <c r="K14" i="2"/>
  <c r="J14" i="2"/>
  <c r="K18" i="2"/>
  <c r="J18" i="2"/>
  <c r="K22" i="2"/>
  <c r="J22" i="2"/>
  <c r="K26" i="2"/>
  <c r="J26" i="2"/>
  <c r="K30" i="2"/>
  <c r="J30" i="2"/>
  <c r="K34" i="2"/>
  <c r="J34" i="2"/>
  <c r="K38" i="2"/>
  <c r="J38" i="2"/>
  <c r="K40" i="2"/>
  <c r="J40" i="2"/>
  <c r="K43" i="2"/>
  <c r="J43" i="2"/>
  <c r="K47" i="2"/>
  <c r="J47" i="2"/>
  <c r="K51" i="2"/>
  <c r="J51" i="2"/>
  <c r="K53" i="2"/>
  <c r="J53" i="2"/>
  <c r="K57" i="2"/>
  <c r="J57" i="2"/>
  <c r="K60" i="2"/>
  <c r="J60" i="2"/>
  <c r="K63" i="2"/>
  <c r="J63" i="2"/>
  <c r="K67" i="2"/>
  <c r="J67" i="2"/>
  <c r="K71" i="2"/>
  <c r="J71" i="2"/>
  <c r="K74" i="2"/>
  <c r="J74" i="2"/>
  <c r="K78" i="2"/>
  <c r="J78" i="2"/>
  <c r="K82" i="2"/>
  <c r="J82" i="2"/>
  <c r="K86" i="2"/>
  <c r="J86" i="2"/>
  <c r="K90" i="2"/>
  <c r="J90" i="2"/>
  <c r="K94" i="2"/>
  <c r="J94" i="2"/>
  <c r="K98" i="2"/>
  <c r="J98" i="2"/>
  <c r="K102" i="2"/>
  <c r="J102" i="2"/>
  <c r="K106" i="2"/>
  <c r="J106" i="2"/>
  <c r="K109" i="2"/>
  <c r="J109" i="2"/>
  <c r="K113" i="2"/>
  <c r="J113" i="2"/>
  <c r="K116" i="2"/>
  <c r="J116" i="2"/>
  <c r="K118" i="2"/>
  <c r="J118" i="2"/>
  <c r="K122" i="2"/>
  <c r="J122" i="2"/>
  <c r="K126" i="2"/>
  <c r="J126" i="2"/>
  <c r="K130" i="2"/>
  <c r="J130" i="2"/>
  <c r="K134" i="2"/>
  <c r="J134" i="2"/>
  <c r="K138" i="2"/>
  <c r="J138" i="2"/>
  <c r="K141" i="2"/>
  <c r="J141" i="2"/>
  <c r="K145" i="2"/>
  <c r="J145" i="2"/>
  <c r="K147" i="2"/>
  <c r="J147" i="2"/>
  <c r="K151" i="2"/>
  <c r="J151" i="2"/>
  <c r="K155" i="2"/>
  <c r="J155" i="2"/>
  <c r="K159" i="2"/>
  <c r="J159" i="2"/>
  <c r="K163" i="2"/>
  <c r="J163" i="2"/>
  <c r="K165" i="2"/>
  <c r="J165" i="2"/>
  <c r="K169" i="2"/>
  <c r="J169" i="2"/>
  <c r="K200" i="2"/>
  <c r="J200" i="2"/>
  <c r="K199" i="2"/>
  <c r="J199" i="2"/>
  <c r="K198" i="2"/>
  <c r="J198" i="2"/>
  <c r="K197" i="2"/>
  <c r="J197" i="2"/>
  <c r="K196" i="2"/>
  <c r="J196" i="2"/>
  <c r="K195" i="2"/>
  <c r="J195" i="2"/>
  <c r="K194" i="2"/>
  <c r="J194" i="2"/>
  <c r="K193" i="2"/>
  <c r="J193" i="2"/>
  <c r="K192" i="2"/>
  <c r="J192" i="2"/>
  <c r="K191" i="2"/>
  <c r="J191" i="2"/>
  <c r="K190" i="2"/>
  <c r="J190" i="2"/>
  <c r="K189" i="2"/>
  <c r="J189" i="2"/>
  <c r="K188" i="2"/>
  <c r="J188" i="2"/>
  <c r="K187" i="2"/>
  <c r="J187" i="2"/>
  <c r="K186" i="2"/>
  <c r="J186" i="2"/>
  <c r="K185" i="2"/>
  <c r="J185" i="2"/>
  <c r="K184" i="2"/>
  <c r="J184" i="2"/>
  <c r="K183" i="2"/>
  <c r="J183" i="2"/>
  <c r="K182" i="2"/>
  <c r="J182" i="2"/>
  <c r="K181" i="2"/>
  <c r="J181" i="2"/>
  <c r="K180" i="2"/>
  <c r="J180" i="2"/>
  <c r="K179" i="2"/>
  <c r="J179" i="2"/>
  <c r="K178" i="2"/>
  <c r="J178" i="2"/>
  <c r="K177" i="2"/>
  <c r="J177" i="2"/>
  <c r="K176" i="2"/>
  <c r="J176" i="2"/>
  <c r="K175" i="2"/>
  <c r="J175" i="2"/>
  <c r="K174" i="2"/>
  <c r="J174" i="2"/>
  <c r="K173" i="2"/>
  <c r="J173" i="2"/>
  <c r="K172" i="2"/>
  <c r="J172" i="2"/>
  <c r="K171" i="2"/>
  <c r="J171" i="2"/>
  <c r="K2" i="2"/>
  <c r="J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<sst xmlns="http://schemas.openxmlformats.org/spreadsheetml/2006/main" count="447" uniqueCount="228">
  <si>
    <t>Date</t>
  </si>
  <si>
    <t>Participant</t>
  </si>
  <si>
    <t>Booking Group Name</t>
  </si>
  <si>
    <t>Tee Start Time</t>
  </si>
  <si>
    <t>Finish Time</t>
  </si>
  <si>
    <t>Round Time by Tee Time</t>
  </si>
  <si>
    <t>Best Round Time</t>
  </si>
  <si>
    <t>Behind</t>
  </si>
  <si>
    <t>Penalty</t>
  </si>
  <si>
    <t>Name</t>
  </si>
  <si>
    <t>TeeTime</t>
  </si>
  <si>
    <t>WALLIS, KRIS</t>
  </si>
  <si>
    <t>1st Tee Comp</t>
  </si>
  <si>
    <t>Average Round 9</t>
  </si>
  <si>
    <t>CHOY, DAVID</t>
  </si>
  <si>
    <t>Average Round 18</t>
  </si>
  <si>
    <t>SHEEHAN, DAVID</t>
  </si>
  <si>
    <t>Average Behind</t>
  </si>
  <si>
    <t>NOTT, SIMON</t>
  </si>
  <si>
    <t>CUZZILLA, MICHAEL</t>
  </si>
  <si>
    <t>MILLER, STEPHEN</t>
  </si>
  <si>
    <t>KIM, SAM</t>
  </si>
  <si>
    <t>TSOLAKIS, PANAGIOTI</t>
  </si>
  <si>
    <t>DEMPSEY, HUNTER</t>
  </si>
  <si>
    <t>NIEUWENHOF, JASON</t>
  </si>
  <si>
    <t>SMITH, WARREN</t>
  </si>
  <si>
    <t>LAW, ANDREW</t>
  </si>
  <si>
    <t>FOWLER, RAYMOND</t>
  </si>
  <si>
    <t>HALL, RYAN</t>
  </si>
  <si>
    <t>UNDERHILL, GEOFF</t>
  </si>
  <si>
    <t>SINGH, NAVEEN</t>
  </si>
  <si>
    <t>MORLEY, DANIEL</t>
  </si>
  <si>
    <t>SMYTHE, JACOB</t>
  </si>
  <si>
    <t>HILL, LUKA</t>
  </si>
  <si>
    <t>KASPROWICZ, ISAAC</t>
  </si>
  <si>
    <t>LADEC, JULIEN</t>
  </si>
  <si>
    <t>TOGNETTI, OLIVER</t>
  </si>
  <si>
    <t>GAW, WILLIAM</t>
  </si>
  <si>
    <t>FARA, ARMAN</t>
  </si>
  <si>
    <t>LEWIS, THOMAS</t>
  </si>
  <si>
    <t>BENBOW, PAUL</t>
  </si>
  <si>
    <t>SCHWARZ, GRANT</t>
  </si>
  <si>
    <t>BENBOW, JOEL</t>
  </si>
  <si>
    <t>DUNCAN, JOSHUA</t>
  </si>
  <si>
    <t>CRAWFORD, JOHN</t>
  </si>
  <si>
    <t>THOMSON, IAN</t>
  </si>
  <si>
    <t>MARCAR, FRANK</t>
  </si>
  <si>
    <t>NEVILLE, DANE</t>
  </si>
  <si>
    <t>GRIFFITHS, JULIAN</t>
  </si>
  <si>
    <t>Molloy, Jordan</t>
  </si>
  <si>
    <t>FRIGO, LUCAS</t>
  </si>
  <si>
    <t>CLARE-NAZER, MARK</t>
  </si>
  <si>
    <t>HARTMANN, PAUL</t>
  </si>
  <si>
    <t>O'FARRELL, MICHAEL</t>
  </si>
  <si>
    <t>CLARKE, AMANDA</t>
  </si>
  <si>
    <t>RAYNEL, WARREN</t>
  </si>
  <si>
    <t>FINLAYSON, LIAM</t>
  </si>
  <si>
    <t>MARTIN, SCOTT</t>
  </si>
  <si>
    <t>TORO, JACE</t>
  </si>
  <si>
    <t>ALLAN, FRASER</t>
  </si>
  <si>
    <t>RAGHAVAN, SAMAY</t>
  </si>
  <si>
    <t>CONNEALLY, MARTIN</t>
  </si>
  <si>
    <t>GARDNER, WILLIAM</t>
  </si>
  <si>
    <t>JONES, JACOB</t>
  </si>
  <si>
    <t>MAROTTA, PETER</t>
  </si>
  <si>
    <t>AZARA, ANGELO</t>
  </si>
  <si>
    <t>CARTER, ZANE</t>
  </si>
  <si>
    <t>CROMBIE, MARK</t>
  </si>
  <si>
    <t>O'SULLIVAN, ZACH</t>
  </si>
  <si>
    <t>RASMUSSEN, RICHARD</t>
  </si>
  <si>
    <t>FRANCOIS, ALEX</t>
  </si>
  <si>
    <t>WICKHAM, ROBERT</t>
  </si>
  <si>
    <t>WICKHAM, PAMELA</t>
  </si>
  <si>
    <t>LEE, GREGORY</t>
  </si>
  <si>
    <t>GOCHER, THOMAS</t>
  </si>
  <si>
    <t>FEMIA, SAM</t>
  </si>
  <si>
    <t>BROWN, ERIC</t>
  </si>
  <si>
    <t>KEARNEY, BRETT</t>
  </si>
  <si>
    <t>HENDERSON, STUART</t>
  </si>
  <si>
    <t>CERVONARO, TONY</t>
  </si>
  <si>
    <t>GREALY, EMIL</t>
  </si>
  <si>
    <t>BOLDERSTON, TOBY</t>
  </si>
  <si>
    <t>CLARK, ADAM</t>
  </si>
  <si>
    <t>RUTTLEY, ADAM</t>
  </si>
  <si>
    <t>CHEMELLO, PETER</t>
  </si>
  <si>
    <t>ANDERSON, CHRISTOPHER</t>
  </si>
  <si>
    <t>MILLS, DONALD</t>
  </si>
  <si>
    <t>CALVERT, JOHN</t>
  </si>
  <si>
    <t>RICHARDSON, MARK</t>
  </si>
  <si>
    <t>13:00 PM</t>
  </si>
  <si>
    <t>BATTAGLIA, JOSEPH</t>
  </si>
  <si>
    <t>MURRAY, STEVEN</t>
  </si>
  <si>
    <t>FARRELL, MARK</t>
  </si>
  <si>
    <t>13:09 PM</t>
  </si>
  <si>
    <t>SWEETING, CRAIG</t>
  </si>
  <si>
    <t>CONWAY, JOHN</t>
  </si>
  <si>
    <t>TERRY, COLIN</t>
  </si>
  <si>
    <t>WADDY, GARRICK</t>
  </si>
  <si>
    <t>13:19 PM</t>
  </si>
  <si>
    <t>JONES, CHRISTOPHER</t>
  </si>
  <si>
    <t>ADAMS, BRIAN</t>
  </si>
  <si>
    <t>SCHILPEROORT, PAUL</t>
  </si>
  <si>
    <t>BARTON, CODY</t>
  </si>
  <si>
    <t>13:33 PM</t>
  </si>
  <si>
    <t>CUMMING, IAN</t>
  </si>
  <si>
    <t>13:34 PM</t>
  </si>
  <si>
    <t>STOTT, PAUL</t>
  </si>
  <si>
    <t>ALEXANDER, MICHAEL</t>
  </si>
  <si>
    <t>LEE, GIL</t>
  </si>
  <si>
    <t>13:40 PM</t>
  </si>
  <si>
    <t>BAGLIN, NICHOLAS</t>
  </si>
  <si>
    <t>GALLACHER, IAIN</t>
  </si>
  <si>
    <t>VENES, JARROD</t>
  </si>
  <si>
    <t>BURROW, KEITH</t>
  </si>
  <si>
    <t>13:48 PM</t>
  </si>
  <si>
    <t>MYERS, JOHN</t>
  </si>
  <si>
    <t>13:50 PM</t>
  </si>
  <si>
    <t>BURROW, SCOTT</t>
  </si>
  <si>
    <t>13:49 PM</t>
  </si>
  <si>
    <t>MATULIN, JOSIP</t>
  </si>
  <si>
    <t>SCHWAB, TREVOR</t>
  </si>
  <si>
    <t>14:01 PM</t>
  </si>
  <si>
    <t>LAW, TONG</t>
  </si>
  <si>
    <t>BEEBAR, MATTHEW</t>
  </si>
  <si>
    <t>13:54 PM</t>
  </si>
  <si>
    <t>YOON, YOUNG</t>
  </si>
  <si>
    <t>PULLINGER, DAVID</t>
  </si>
  <si>
    <t>14:05 PM</t>
  </si>
  <si>
    <t>TRENEAR, JOSEPH</t>
  </si>
  <si>
    <t>SCOTT, GUY</t>
  </si>
  <si>
    <t>14:04 PM</t>
  </si>
  <si>
    <t>LA FOU, VICTOR</t>
  </si>
  <si>
    <t>BOYD, WAYNE</t>
  </si>
  <si>
    <t>14:15 PM</t>
  </si>
  <si>
    <t>ASKEW, OLIVER</t>
  </si>
  <si>
    <t>GRIGG, JOHN</t>
  </si>
  <si>
    <t>14:23 PM</t>
  </si>
  <si>
    <t>HYSLOP, GRAEME</t>
  </si>
  <si>
    <t>14:22 PM</t>
  </si>
  <si>
    <t>MASSEY, IAN</t>
  </si>
  <si>
    <t>14:21 PM</t>
  </si>
  <si>
    <t>HARVEY, PHILIP</t>
  </si>
  <si>
    <t>WINTERTON, WILLIAM</t>
  </si>
  <si>
    <t>BURKE, KENNETH</t>
  </si>
  <si>
    <t>14:35 PM</t>
  </si>
  <si>
    <t>READMAN, CHRISTOPHER</t>
  </si>
  <si>
    <t>14:34 PM</t>
  </si>
  <si>
    <t>HILL, COLIN</t>
  </si>
  <si>
    <t>PORTER, BRERETON</t>
  </si>
  <si>
    <t>14:42 PM</t>
  </si>
  <si>
    <t>MATTOCKS, BRIONY</t>
  </si>
  <si>
    <t>WATSON, DARREN</t>
  </si>
  <si>
    <t>14:52 PM</t>
  </si>
  <si>
    <t>ZEMANEK, PATRICK</t>
  </si>
  <si>
    <t>14:51 PM</t>
  </si>
  <si>
    <t>GANDY, STEPHEN</t>
  </si>
  <si>
    <t>HOWLETT, KENNETH</t>
  </si>
  <si>
    <t>INGLETON, DARRIN</t>
  </si>
  <si>
    <t>15:00 PM</t>
  </si>
  <si>
    <t>LATHAM, BARRY</t>
  </si>
  <si>
    <t>15:01 PM</t>
  </si>
  <si>
    <t>DELANEY, HEBER</t>
  </si>
  <si>
    <t>LINK, KEVIN</t>
  </si>
  <si>
    <t>FIALA, STEPHEN</t>
  </si>
  <si>
    <t>15:12 PM</t>
  </si>
  <si>
    <t>BROWN, BARRY</t>
  </si>
  <si>
    <t>MURDOCCA, GEORGE</t>
  </si>
  <si>
    <t>BROWN, JACK</t>
  </si>
  <si>
    <t>15:13 PM</t>
  </si>
  <si>
    <t>PRINCE, DARRYL</t>
  </si>
  <si>
    <t>15:20 PM</t>
  </si>
  <si>
    <t>PEARD, ROBERT</t>
  </si>
  <si>
    <t>15:19 PM</t>
  </si>
  <si>
    <t>TROMPP, LEIGH</t>
  </si>
  <si>
    <t>THOMPSON, AUSTIN</t>
  </si>
  <si>
    <t>GREENLAND, ANGUS</t>
  </si>
  <si>
    <t>15:27 PM</t>
  </si>
  <si>
    <t>GALE, ALEXANDER</t>
  </si>
  <si>
    <t>NAIDU, KUSH</t>
  </si>
  <si>
    <t>BJORKMANN, JAN</t>
  </si>
  <si>
    <t>FLOYD, BRADLEY</t>
  </si>
  <si>
    <t>15:34 PM</t>
  </si>
  <si>
    <t>KEKWICK, LIONEL</t>
  </si>
  <si>
    <t>15:35 PM</t>
  </si>
  <si>
    <t>CRIPPS, DAVID</t>
  </si>
  <si>
    <t>PRICE, KEVIN</t>
  </si>
  <si>
    <t>15:48 PM</t>
  </si>
  <si>
    <t>CORAM, THOMAS</t>
  </si>
  <si>
    <t>DONNELLY, PETER</t>
  </si>
  <si>
    <t>15:46 PM</t>
  </si>
  <si>
    <t>DOWLER, NICHOLAS</t>
  </si>
  <si>
    <t>BRITTON, GREGORY</t>
  </si>
  <si>
    <t>15:57 PM</t>
  </si>
  <si>
    <t>CAMPBELL, SCOTT</t>
  </si>
  <si>
    <t>BUNCHER, DANIEL</t>
  </si>
  <si>
    <t>16:11 PM</t>
  </si>
  <si>
    <t>FORD, RAYMOND</t>
  </si>
  <si>
    <t>16:12 PM</t>
  </si>
  <si>
    <t>KNOX, NATHAN</t>
  </si>
  <si>
    <t>MCMULLAN, GRAEME</t>
  </si>
  <si>
    <t>MCLEOD, GARRY</t>
  </si>
  <si>
    <t>16:22 PM</t>
  </si>
  <si>
    <t>BELL, GRAEME</t>
  </si>
  <si>
    <t>ROBERTS, MARK</t>
  </si>
  <si>
    <t>POOLE, ROBERT</t>
  </si>
  <si>
    <t>CAMPBELL, GREG</t>
  </si>
  <si>
    <t>16:38 PM</t>
  </si>
  <si>
    <t>DOWNEY, MARK</t>
  </si>
  <si>
    <t>16:32 PM</t>
  </si>
  <si>
    <t>ZANELLA, LAURENCE</t>
  </si>
  <si>
    <t>MEAKINS, RICHARD</t>
  </si>
  <si>
    <t>WILLIAMS, PHILLIP</t>
  </si>
  <si>
    <t>16:41 PM</t>
  </si>
  <si>
    <t>KENNEDY, GARRY</t>
  </si>
  <si>
    <t>SHEEHAN, CHRISTOPHER</t>
  </si>
  <si>
    <t>HALPIN, THOMAS</t>
  </si>
  <si>
    <t>MATHESON, HARVEY</t>
  </si>
  <si>
    <t>16:47 PM</t>
  </si>
  <si>
    <t>THICKPENNY-LEE, SAM</t>
  </si>
  <si>
    <t>VELK, ADAM</t>
  </si>
  <si>
    <t>16:57 PM</t>
  </si>
  <si>
    <t>RYAN, LAUREN</t>
  </si>
  <si>
    <t>16:58 PM</t>
  </si>
  <si>
    <t>JACKSON, SAMUEL</t>
  </si>
  <si>
    <t>DONNELL, JOHN</t>
  </si>
  <si>
    <t>RICHARDSON, ANTHONY</t>
  </si>
  <si>
    <t>17:07 PM</t>
  </si>
  <si>
    <t>ELLIS, LEE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</si>
</sst>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h:mm;@"/>
  </numFmts>
  <fonts count="7">
    <font>
      <sz val="11"/>
      <color theme="1"/>
      <name val="Aptos Narrow"/>
      <family val="2"/>
      <scheme val="minor"/>
    </font>
    <font>
      <b/>
      <sz val="1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ptos Narrow"/>
      <family val="2"/>
      <scheme val="minor"/>
    </font>
    <font>
      <sz val="12"/>
      <name val="Arial"/>
    </font>
    <font>
      <sz val="12"/>
      <color rgb="FFFF0000"/>
      <name val="Arial"/>
      <family val="2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164" fontId="1" fillId="0" borderId="0" xfId="0" applyNumberFormat="1" applyFont="1"/>
    <xf numFmtId="0" fontId="1" fillId="0" borderId="0" xfId="0" applyFont="1"/>
    <xf numFmtId="20" fontId="1" fillId="0" borderId="0" xfId="0" applyNumberFormat="1" applyFont="1" applyAlignment="1">
      <alignment horizontal="right"/>
    </xf>
    <xf numFmtId="20" fontId="2" fillId="0" borderId="0" xfId="0" applyNumberFormat="1" applyFont="1"/>
    <xf numFmtId="0" fontId="3" fillId="0" borderId="0" xfId="0" applyFont="1"/>
    <xf numFmtId="20" fontId="0" fillId="0" borderId="0" xfId="0" applyNumberFormat="1"/>
    <xf numFmtId="14" fontId="4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18" fontId="4" fillId="0" borderId="0" xfId="0" applyNumberFormat="1" applyFont="1" applyAlignment="1">
      <alignment wrapText="1"/>
    </xf>
    <xf numFmtId="20" fontId="4" fillId="0" borderId="0" xfId="0" applyNumberFormat="1" applyFont="1" applyAlignment="1">
      <alignment wrapText="1"/>
    </xf>
    <xf numFmtId="20" fontId="5" fillId="0" borderId="0" xfId="0" applyNumberFormat="1" applyFont="1"/>
    <xf numFmtId="18" fontId="3" fillId="0" borderId="0" xfId="0" applyNumberFormat="1" applyFont="1"/>
    <xf numFmtId="0" fontId="6" fillId="0" borderId="0" xfId="0" applyFont="1"/>
    <xf numFmtId="20" fontId="0" fillId="2" borderId="0" xfId="0" applyNumberFormat="1" applyFill="1" applyAlignment="1">
      <alignment horizontal="left"/>
    </xf>
    <xf numFmtId="0" fontId="0" fillId="0" borderId="0" xfId="0" applyAlignment="1">
      <alignment horizontal="right"/>
    </xf>
    <xf numFmtId="2" fontId="0" fillId="0" borderId="0" xfId="0" applyNumberFormat="1"/>
    <xf numFmtId="165" fontId="0" fillId="0" borderId="0" xfId="0" applyNumberFormat="1"/>
    <xf numFmtId="1" fontId="0" fillId="0" borderId="0" xfId="0" applyNumberFormat="1"/>
    <xf numFmtId="20" fontId="0" fillId="0" borderId="0" xfId="0" applyNumberFormat="1" applyAlignment="1">
      <alignment horizontal="left"/>
    </xf>
    <xf numFmtId="164" fontId="0" fillId="0" borderId="0" xfId="0" applyNumberFormat="1"/>
    <xf numFmtId="20" fontId="0" fillId="0" borderId="0" xfId="0" applyNumberFormat="1" applyAlignment="1">
      <alignment horizontal="right"/>
    </xf>
    <xf numFmtId="18" fontId="4" fillId="0" borderId="0" xfId="0" applyNumberFormat="1" applyFont="1" applyAlignment="1">
      <alignment horizontal="right" wrapText="1"/>
    </xf>
    <xf numFmtId="0" fontId="4" fillId="0" borderId="0" xfId="0" applyFont="1" applyAlignment="1">
      <alignment horizontal="right" wrapText="1"/>
    </xf>
  </cellXfs>
  <cellStyles count="1">
    <cellStyle name="Normal" xfId="0" builtinId="0"/>
  </cellStyles>
  <dxfs count="5">
    <dxf>
      <font>
        <color rgb="FF9C0006"/>
      </font>
      <fill>
        <patternFill patternType="solid">
          <bgColor rgb="FFFFC000"/>
        </patternFill>
      </fill>
    </dxf>
    <dxf>
      <font>
        <color rgb="FF9C0006"/>
      </font>
      <fill>
        <patternFill patternType="solid">
          <bgColor rgb="FFFFC000"/>
        </patternFill>
      </fill>
    </dxf>
    <dxf>
      <font>
        <color rgb="FF9C0006"/>
      </font>
      <fill>
        <patternFill patternType="solid">
          <bgColor rgb="FF00B0F0"/>
        </patternFill>
      </fill>
    </dxf>
    <dxf>
      <font>
        <color rgb="FF9C0006"/>
      </font>
      <fill>
        <patternFill patternType="solid">
          <bgColor rgb="FF00B0F0"/>
        </patternFill>
      </fill>
    </dxf>
    <dxf>
      <font>
        <color theme="3" tint="9.9978637043366805E-2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FA193-619B-4DA1-AF02-DC1E2E474CEC}">
  <dimension ref="A1:T200"/>
  <sheetViews>
    <sheetView tabSelected="1" topLeftCell="J1" workbookViewId="0">
      <pane ySplit="1" topLeftCell="A2" activePane="bottomLeft" state="frozen"/>
      <selection pane="bottomLeft"/>
      <selection activeCell="C1" sqref="C1"/>
    </sheetView>
  </sheetViews>
  <sheetFormatPr defaultRowHeight="15"/>
  <cols>
    <col min="1" max="1" width="41" style="20" customWidth="1"/>
    <col min="2" max="2" width="36.85546875" customWidth="1"/>
    <col min="3" max="3" width="23.28515625" customWidth="1"/>
    <col min="4" max="4" width="18.5703125" customWidth="1"/>
    <col min="5" max="5" width="17.7109375" style="21" customWidth="1"/>
    <col min="6" max="6" width="11.85546875" bestFit="1" customWidth="1"/>
    <col min="7" max="7" width="17.7109375" customWidth="1"/>
    <col min="9" max="9" width="11.42578125" customWidth="1"/>
    <col min="10" max="10" width="18.42578125" customWidth="1"/>
    <col min="13" max="13" width="21.42578125" customWidth="1"/>
    <col min="14" max="14" width="11.85546875" bestFit="1" customWidth="1"/>
    <col min="16" max="16" width="14.28515625" customWidth="1"/>
    <col min="17" max="17" width="11.85546875" bestFit="1" customWidth="1"/>
    <col min="18" max="18" width="12.42578125" style="6" bestFit="1" customWidth="1"/>
  </cols>
  <sheetData>
    <row r="1" spans="1:20" ht="18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5" t="s">
        <v>10</v>
      </c>
      <c r="L1" s="5"/>
    </row>
    <row r="2" spans="1:20" ht="15.75">
      <c r="A2" s="7">
        <v>45549</v>
      </c>
      <c r="B2" s="8" t="s">
        <v>11</v>
      </c>
      <c r="C2" s="8" t="s">
        <v>12</v>
      </c>
      <c r="D2" s="9">
        <v>0.25555555555555554</v>
      </c>
      <c r="E2" s="22">
        <v>0.42430555555555555</v>
      </c>
      <c r="F2" s="10">
        <v>0.16875000000000001</v>
      </c>
      <c r="G2" s="11">
        <v>0.16875000000000001</v>
      </c>
      <c r="H2" s="11">
        <v>0</v>
      </c>
      <c r="I2" s="11" t="str" cm="1">
        <f t="array" ref="I2">IFERROR(_xlfn.IFS(AND(COUNTIF($C2,"*9 hole comp"),$G2&gt;$R$2,$H2-#REF!+$N$6&gt;$R$4),"2 strokes",AND(COUNTIF($C2,"*9 hole comp"),$G2&gt;$P$2,$H2-#REF!+$N$6&gt;$P$4),"1 stroke",AND(COUNTIF($C2,"*tee comp"),$G2&gt;$R$3,$H2-#REF!+$N$6&gt;$R$4),"2 strokes",AND(COUNTIF($C2,"*tee comp"),$G2&gt;$P$3,$H2-#REF!+$N$6&gt;$P$4),"1 stroke",TRUE,""),"")</f>
        <v/>
      </c>
      <c r="J2" s="5" t="str">
        <f>IF(I2&lt;&gt;"",B2,"")</f>
        <v/>
      </c>
      <c r="K2" s="12" t="str">
        <f>IF(I2&lt;&gt;"",D2,"")</f>
        <v/>
      </c>
      <c r="L2" s="5"/>
      <c r="M2" s="13" t="s">
        <v>13</v>
      </c>
      <c r="N2" s="14" t="str">
        <f>IFERROR(AVERAGEIFS(G:G,C:C,"=*9 Hole Comp"),"N/A")</f>
        <v>N/A</v>
      </c>
      <c r="P2" s="19"/>
      <c r="R2" s="19"/>
      <c r="T2" s="15"/>
    </row>
    <row r="3" spans="1:20" ht="15.75">
      <c r="A3" s="7">
        <v>45549</v>
      </c>
      <c r="B3" s="8" t="s">
        <v>14</v>
      </c>
      <c r="C3" s="8" t="s">
        <v>12</v>
      </c>
      <c r="D3" s="9">
        <v>0.25555555555555554</v>
      </c>
      <c r="E3" s="22">
        <v>0.42430555555555555</v>
      </c>
      <c r="F3" s="10">
        <v>0.16875000000000001</v>
      </c>
      <c r="G3" s="11">
        <v>0.16875000000000001</v>
      </c>
      <c r="H3" s="11">
        <v>0</v>
      </c>
      <c r="I3" s="11" t="str" cm="1">
        <f t="array" ref="I3">IFERROR(_xlfn.IFS(AND(COUNTIF($C3,"*9 hole comp"),$G3&gt;$R$2,$H3-#REF!+$N$6&gt;$R$4),"2 strokes",AND(COUNTIF($C3,"*9 hole comp"),$G3&gt;$P$2,$H3-#REF!+$N$6&gt;$P$4),"1 stroke",AND(COUNTIF($C3,"*tee comp"),$G3&gt;$R$3,$H3-#REF!+$N$6&gt;$R$4),"2 strokes",AND(COUNTIF($C3,"*tee comp"),$G3&gt;$P$3,$H3-#REF!+$N$6&gt;$P$4),"1 stroke",TRUE,""),"")</f>
        <v/>
      </c>
      <c r="J3" s="5" t="str">
        <f>IF(I3&lt;&gt;"",B3,"")</f>
        <v/>
      </c>
      <c r="K3" s="12" t="str">
        <f>IF(I3&lt;&gt;"",D3,"")</f>
        <v/>
      </c>
      <c r="L3" s="5"/>
      <c r="M3" s="13" t="s">
        <v>15</v>
      </c>
      <c r="N3" s="14">
        <f>IFERROR(AVERAGEIFS(G:G,C:C,"=*Tee Comp"),"N/A")</f>
        <v>0.17966798159105857</v>
      </c>
      <c r="P3" s="19"/>
      <c r="R3" s="19"/>
      <c r="T3" s="15"/>
    </row>
    <row r="4" spans="1:20" ht="15.75">
      <c r="A4" s="7">
        <v>45549</v>
      </c>
      <c r="B4" s="8" t="s">
        <v>16</v>
      </c>
      <c r="C4" s="8" t="s">
        <v>12</v>
      </c>
      <c r="D4" s="9">
        <v>0.25555555555555554</v>
      </c>
      <c r="E4" s="22">
        <v>0.42430555555555555</v>
      </c>
      <c r="F4" s="10">
        <v>0.16875000000000001</v>
      </c>
      <c r="G4" s="11">
        <v>0.16875000000000001</v>
      </c>
      <c r="H4" s="11">
        <v>0</v>
      </c>
      <c r="I4" s="11" t="str" cm="1">
        <f t="array" ref="I4">IFERROR(_xlfn.IFS(AND(COUNTIF($C4,"*9 hole comp"),$G4&gt;$R$2,$H4-#REF!+$N$6&gt;$R$4),"2 strokes",AND(COUNTIF($C4,"*9 hole comp"),$G4&gt;$P$2,$H4-#REF!+$N$6&gt;$P$4),"1 stroke",AND(COUNTIF($C4,"*tee comp"),$G4&gt;$R$3,$H4-#REF!+$N$6&gt;$R$4),"2 strokes",AND(COUNTIF($C4,"*tee comp"),$G4&gt;$P$3,$H4-#REF!+$N$6&gt;$P$4),"1 stroke",TRUE,""),"")</f>
        <v/>
      </c>
      <c r="J4" s="5" t="str">
        <f>IF(I4&lt;&gt;"",B4,"")</f>
        <v/>
      </c>
      <c r="K4" s="12" t="str">
        <f>IF(I4&lt;&gt;"",D4,"")</f>
        <v/>
      </c>
      <c r="L4" s="5"/>
      <c r="M4" s="13" t="s">
        <v>17</v>
      </c>
      <c r="N4" s="14">
        <f>AVERAGE(H:H)</f>
        <v>6.1719263642340599E-3</v>
      </c>
      <c r="P4" s="19"/>
      <c r="R4" s="19"/>
    </row>
    <row r="5" spans="1:20" ht="15.75">
      <c r="A5" s="7">
        <v>45549</v>
      </c>
      <c r="B5" s="8" t="s">
        <v>18</v>
      </c>
      <c r="C5" s="8" t="s">
        <v>12</v>
      </c>
      <c r="D5" s="9">
        <v>0.25555555555555554</v>
      </c>
      <c r="E5" s="22">
        <v>0.42430555555555555</v>
      </c>
      <c r="F5" s="10">
        <v>0.16875000000000001</v>
      </c>
      <c r="G5" s="11">
        <v>0.16875000000000001</v>
      </c>
      <c r="H5" s="11">
        <v>0</v>
      </c>
      <c r="I5" s="11" t="str" cm="1">
        <f t="array" ref="I5">IFERROR(_xlfn.IFS(AND(COUNTIF($C5,"*9 hole comp"),$G5&gt;$R$2,$H5-#REF!+$N$6&gt;$R$4),"2 strokes",AND(COUNTIF($C5,"*9 hole comp"),$G5&gt;$P$2,$H5-#REF!+$N$6&gt;$P$4),"1 stroke",AND(COUNTIF($C5,"*tee comp"),$G5&gt;$R$3,$H5-#REF!+$N$6&gt;$R$4),"2 strokes",AND(COUNTIF($C5,"*tee comp"),$G5&gt;$P$3,$H5-#REF!+$N$6&gt;$P$4),"1 stroke",TRUE,""),"")</f>
        <v/>
      </c>
      <c r="J5" s="5" t="str">
        <f>IF(I5&lt;&gt;"",B5,"")</f>
        <v/>
      </c>
      <c r="K5" s="12" t="str">
        <f>IF(I5&lt;&gt;"",D5,"")</f>
        <v/>
      </c>
      <c r="L5" s="5"/>
    </row>
    <row r="6" spans="1:20" ht="15.75">
      <c r="A6" s="7">
        <v>45549</v>
      </c>
      <c r="B6" s="8" t="s">
        <v>19</v>
      </c>
      <c r="C6" s="8" t="s">
        <v>12</v>
      </c>
      <c r="D6" s="9">
        <v>0.26111111111111113</v>
      </c>
      <c r="E6" s="22">
        <v>0.42916666666666664</v>
      </c>
      <c r="F6" s="10">
        <v>0.16805555555555557</v>
      </c>
      <c r="G6" s="11">
        <v>0.1673611111111111</v>
      </c>
      <c r="H6" s="11">
        <v>4.1666666666666519E-3</v>
      </c>
      <c r="I6" s="11" t="str" cm="1">
        <f t="array" ref="I6">IFERROR(_xlfn.IFS(AND(COUNTIF($C6,"*9 hole comp"),$G6&gt;$R$2,$H6-#REF!+$N$6&gt;$R$4),"2 strokes",AND(COUNTIF($C6,"*9 hole comp"),$G6&gt;$P$2,$H6-#REF!+$N$6&gt;$P$4),"1 stroke",AND(COUNTIF($C6,"*tee comp"),$G6&gt;$R$3,$H6-#REF!+$N$6&gt;$R$4),"2 strokes",AND(COUNTIF($C6,"*tee comp"),$G6&gt;$P$3,$H6-#REF!+$N$6&gt;$P$4),"1 stroke",TRUE,""),"")</f>
        <v/>
      </c>
      <c r="J6" s="5" t="str">
        <f>IF(I6&lt;&gt;"",B6,"")</f>
        <v/>
      </c>
      <c r="K6" s="12" t="str">
        <f>IF(I6&lt;&gt;"",D6,"")</f>
        <v/>
      </c>
      <c r="L6" s="5"/>
      <c r="N6" s="6"/>
      <c r="Q6" s="16"/>
    </row>
    <row r="7" spans="1:20" ht="15.75">
      <c r="A7" s="7">
        <v>45549</v>
      </c>
      <c r="B7" s="8" t="s">
        <v>20</v>
      </c>
      <c r="C7" s="8" t="s">
        <v>12</v>
      </c>
      <c r="D7" s="9">
        <v>0.26111111111111113</v>
      </c>
      <c r="E7" s="22">
        <v>0.4284722222222222</v>
      </c>
      <c r="F7" s="10">
        <v>0.1673611111111111</v>
      </c>
      <c r="G7" s="11">
        <v>0.1673611111111111</v>
      </c>
      <c r="H7" s="11">
        <v>4.1666666666666519E-3</v>
      </c>
      <c r="I7" s="11" t="str" cm="1">
        <f t="array" ref="I7">IFERROR(_xlfn.IFS(AND(COUNTIF($C7,"*9 hole comp"),$G7&gt;$R$2,$H7-#REF!+$N$6&gt;$R$4),"2 strokes",AND(COUNTIF($C7,"*9 hole comp"),$G7&gt;$P$2,$H7-#REF!+$N$6&gt;$P$4),"1 stroke",AND(COUNTIF($C7,"*tee comp"),$G7&gt;$R$3,$H7-#REF!+$N$6&gt;$R$4),"2 strokes",AND(COUNTIF($C7,"*tee comp"),$G7&gt;$P$3,$H7-#REF!+$N$6&gt;$P$4),"1 stroke",TRUE,""),"")</f>
        <v/>
      </c>
      <c r="J7" s="5" t="str">
        <f>IF(I7&lt;&gt;"",B7,"")</f>
        <v/>
      </c>
      <c r="K7" s="12" t="str">
        <f>IF(I7&lt;&gt;"",D7,"")</f>
        <v/>
      </c>
      <c r="L7" s="5"/>
      <c r="N7" s="17"/>
    </row>
    <row r="8" spans="1:20" ht="15.75">
      <c r="A8" s="7">
        <v>45549</v>
      </c>
      <c r="B8" s="8" t="s">
        <v>21</v>
      </c>
      <c r="C8" s="8" t="s">
        <v>12</v>
      </c>
      <c r="D8" s="9">
        <v>0.26111111111111113</v>
      </c>
      <c r="E8" s="22">
        <v>0.42986111111111114</v>
      </c>
      <c r="F8" s="10">
        <v>0.16875000000000001</v>
      </c>
      <c r="G8" s="11">
        <v>0.1673611111111111</v>
      </c>
      <c r="H8" s="11">
        <v>4.1666666666666519E-3</v>
      </c>
      <c r="I8" s="11" t="str" cm="1">
        <f t="array" ref="I8">IFERROR(_xlfn.IFS(AND(COUNTIF($C8,"*9 hole comp"),$G8&gt;$R$2,$H8-#REF!+$N$6&gt;$R$4),"2 strokes",AND(COUNTIF($C8,"*9 hole comp"),$G8&gt;$P$2,$H8-#REF!+$N$6&gt;$P$4),"1 stroke",AND(COUNTIF($C8,"*tee comp"),$G8&gt;$R$3,$H8-#REF!+$N$6&gt;$R$4),"2 strokes",AND(COUNTIF($C8,"*tee comp"),$G8&gt;$P$3,$H8-#REF!+$N$6&gt;$P$4),"1 stroke",TRUE,""),"")</f>
        <v/>
      </c>
      <c r="J8" s="5" t="str">
        <f>IF(I8&lt;&gt;"",B8,"")</f>
        <v/>
      </c>
      <c r="K8" s="12" t="str">
        <f>IF(I8&lt;&gt;"",D8,"")</f>
        <v/>
      </c>
      <c r="L8" s="5"/>
      <c r="N8" s="17"/>
    </row>
    <row r="9" spans="1:20" ht="15.75">
      <c r="A9" s="7">
        <v>45549</v>
      </c>
      <c r="B9" s="8" t="s">
        <v>22</v>
      </c>
      <c r="C9" s="8" t="s">
        <v>12</v>
      </c>
      <c r="D9" s="9">
        <v>0.26111111111111113</v>
      </c>
      <c r="E9" s="22">
        <v>0.42916666666666664</v>
      </c>
      <c r="F9" s="10">
        <v>0.16805555555555557</v>
      </c>
      <c r="G9" s="11">
        <v>0.1673611111111111</v>
      </c>
      <c r="H9" s="11">
        <v>4.1666666666666519E-3</v>
      </c>
      <c r="I9" s="11" t="str" cm="1">
        <f t="array" ref="I9">IFERROR(_xlfn.IFS(AND(COUNTIF($C9,"*9 hole comp"),$G9&gt;$R$2,$H9-#REF!+$N$6&gt;$R$4),"2 strokes",AND(COUNTIF($C9,"*9 hole comp"),$G9&gt;$P$2,$H9-#REF!+$N$6&gt;$P$4),"1 stroke",AND(COUNTIF($C9,"*tee comp"),$G9&gt;$R$3,$H9-#REF!+$N$6&gt;$R$4),"2 strokes",AND(COUNTIF($C9,"*tee comp"),$G9&gt;$P$3,$H9-#REF!+$N$6&gt;$P$4),"1 stroke",TRUE,""),"")</f>
        <v/>
      </c>
      <c r="J9" s="5" t="str">
        <f>IF(I9&lt;&gt;"",B9,"")</f>
        <v/>
      </c>
      <c r="K9" s="12" t="str">
        <f>IF(I9&lt;&gt;"",D9,"")</f>
        <v/>
      </c>
      <c r="L9" s="5"/>
      <c r="N9" s="18"/>
    </row>
    <row r="10" spans="1:20" ht="15.75">
      <c r="A10" s="7">
        <v>45549</v>
      </c>
      <c r="B10" s="8" t="s">
        <v>23</v>
      </c>
      <c r="C10" s="8" t="s">
        <v>12</v>
      </c>
      <c r="D10" s="9">
        <v>0.26666666666666666</v>
      </c>
      <c r="E10" s="22">
        <v>0.43819444444444444</v>
      </c>
      <c r="F10" s="10">
        <v>0.17152777777777778</v>
      </c>
      <c r="G10" s="11">
        <v>0.17152777777777778</v>
      </c>
      <c r="H10" s="11">
        <v>9.7222222222222432E-3</v>
      </c>
      <c r="I10" s="11" t="str" cm="1">
        <f t="array" ref="I10">IFERROR(_xlfn.IFS(AND(COUNTIF($C10,"*9 hole comp"),$G10&gt;$R$2,$H10-#REF!+$N$6&gt;$R$4),"2 strokes",AND(COUNTIF($C10,"*9 hole comp"),$G10&gt;$P$2,$H10-#REF!+$N$6&gt;$P$4),"1 stroke",AND(COUNTIF($C10,"*tee comp"),$G10&gt;$R$3,$H10-#REF!+$N$6&gt;$R$4),"2 strokes",AND(COUNTIF($C10,"*tee comp"),$G10&gt;$P$3,$H10-#REF!+$N$6&gt;$P$4),"1 stroke",TRUE,""),"")</f>
        <v/>
      </c>
      <c r="J10" s="5" t="str">
        <f>IF(I10&lt;&gt;"",B10,"")</f>
        <v/>
      </c>
      <c r="K10" s="12" t="str">
        <f>IF(I10&lt;&gt;"",D10,"")</f>
        <v/>
      </c>
      <c r="L10" s="5"/>
      <c r="N10" s="18"/>
    </row>
    <row r="11" spans="1:20" ht="15.75">
      <c r="A11" s="7">
        <v>45549</v>
      </c>
      <c r="B11" s="8" t="s">
        <v>24</v>
      </c>
      <c r="C11" s="8" t="s">
        <v>12</v>
      </c>
      <c r="D11" s="9">
        <v>0.26666666666666666</v>
      </c>
      <c r="E11" s="22">
        <v>0.43819444444444444</v>
      </c>
      <c r="F11" s="10">
        <v>0.17152777777777778</v>
      </c>
      <c r="G11" s="11">
        <v>0.17152777777777778</v>
      </c>
      <c r="H11" s="11">
        <v>9.7222222222222432E-3</v>
      </c>
      <c r="I11" s="11" t="str" cm="1">
        <f t="array" ref="I11">IFERROR(_xlfn.IFS(AND(COUNTIF($C11,"*9 hole comp"),$G11&gt;$R$2,$H11-#REF!+$N$6&gt;$R$4),"2 strokes",AND(COUNTIF($C11,"*9 hole comp"),$G11&gt;$P$2,$H11-#REF!+$N$6&gt;$P$4),"1 stroke",AND(COUNTIF($C11,"*tee comp"),$G11&gt;$R$3,$H11-#REF!+$N$6&gt;$R$4),"2 strokes",AND(COUNTIF($C11,"*tee comp"),$G11&gt;$P$3,$H11-#REF!+$N$6&gt;$P$4),"1 stroke",TRUE,""),"")</f>
        <v/>
      </c>
      <c r="J11" s="5" t="str">
        <f>IF(I11&lt;&gt;"",B11,"")</f>
        <v/>
      </c>
      <c r="K11" s="12" t="str">
        <f>IF(I11&lt;&gt;"",D11,"")</f>
        <v/>
      </c>
      <c r="L11" s="5"/>
    </row>
    <row r="12" spans="1:20" ht="15.75">
      <c r="A12" s="7">
        <v>45549</v>
      </c>
      <c r="B12" s="8" t="s">
        <v>25</v>
      </c>
      <c r="C12" s="8" t="s">
        <v>12</v>
      </c>
      <c r="D12" s="9">
        <v>0.26666666666666666</v>
      </c>
      <c r="E12" s="22">
        <v>0.43819444444444444</v>
      </c>
      <c r="F12" s="10">
        <v>0.17152777777777778</v>
      </c>
      <c r="G12" s="11">
        <v>0.17152777777777778</v>
      </c>
      <c r="H12" s="11">
        <v>9.7222222222222432E-3</v>
      </c>
      <c r="I12" s="11" t="str" cm="1">
        <f t="array" ref="I12">IFERROR(_xlfn.IFS(AND(COUNTIF($C12,"*9 hole comp"),$G12&gt;$R$2,$H12-#REF!+$N$6&gt;$R$4),"2 strokes",AND(COUNTIF($C12,"*9 hole comp"),$G12&gt;$P$2,$H12-#REF!+$N$6&gt;$P$4),"1 stroke",AND(COUNTIF($C12,"*tee comp"),$G12&gt;$R$3,$H12-#REF!+$N$6&gt;$R$4),"2 strokes",AND(COUNTIF($C12,"*tee comp"),$G12&gt;$P$3,$H12-#REF!+$N$6&gt;$P$4),"1 stroke",TRUE,""),"")</f>
        <v/>
      </c>
      <c r="J12" s="5" t="str">
        <f>IF(I12&lt;&gt;"",B12,"")</f>
        <v/>
      </c>
      <c r="K12" s="12" t="str">
        <f>IF(I12&lt;&gt;"",D12,"")</f>
        <v/>
      </c>
      <c r="L12" s="5"/>
    </row>
    <row r="13" spans="1:20" ht="15.75">
      <c r="A13" s="7">
        <v>45549</v>
      </c>
      <c r="B13" s="8" t="s">
        <v>26</v>
      </c>
      <c r="C13" s="8" t="s">
        <v>12</v>
      </c>
      <c r="D13" s="9">
        <v>0.26666666666666666</v>
      </c>
      <c r="E13" s="22">
        <v>0.43819444444444444</v>
      </c>
      <c r="F13" s="10">
        <v>0.17152777777777778</v>
      </c>
      <c r="G13" s="11">
        <v>0.17152777777777778</v>
      </c>
      <c r="H13" s="11">
        <v>9.7222222222222432E-3</v>
      </c>
      <c r="I13" s="11" t="str" cm="1">
        <f t="array" ref="I13">IFERROR(_xlfn.IFS(AND(COUNTIF($C13,"*9 hole comp"),$G13&gt;$R$2,$H13-#REF!+$N$6&gt;$R$4),"2 strokes",AND(COUNTIF($C13,"*9 hole comp"),$G13&gt;$P$2,$H13-#REF!+$N$6&gt;$P$4),"1 stroke",AND(COUNTIF($C13,"*tee comp"),$G13&gt;$R$3,$H13-#REF!+$N$6&gt;$R$4),"2 strokes",AND(COUNTIF($C13,"*tee comp"),$G13&gt;$P$3,$H13-#REF!+$N$6&gt;$P$4),"1 stroke",TRUE,""),"")</f>
        <v/>
      </c>
      <c r="J13" s="5" t="str">
        <f>IF(I13&lt;&gt;"",B13,"")</f>
        <v/>
      </c>
      <c r="K13" s="12" t="str">
        <f>IF(I13&lt;&gt;"",D13,"")</f>
        <v/>
      </c>
      <c r="L13" s="5"/>
    </row>
    <row r="14" spans="1:20" ht="15.75">
      <c r="A14" s="7">
        <v>45549</v>
      </c>
      <c r="B14" s="8" t="s">
        <v>27</v>
      </c>
      <c r="C14" s="8" t="s">
        <v>12</v>
      </c>
      <c r="D14" s="9">
        <v>0.2722222222222222</v>
      </c>
      <c r="E14" s="22">
        <v>0.44513888888888886</v>
      </c>
      <c r="F14" s="10">
        <v>0.17291666666666666</v>
      </c>
      <c r="G14" s="11">
        <v>0.17152777777777778</v>
      </c>
      <c r="H14" s="11">
        <v>5.5555555555555358E-3</v>
      </c>
      <c r="I14" s="11" t="str" cm="1">
        <f t="array" ref="I14">IFERROR(_xlfn.IFS(AND(COUNTIF($C14,"*9 hole comp"),$G14&gt;$R$2,$H14-#REF!+$N$6&gt;$R$4),"2 strokes",AND(COUNTIF($C14,"*9 hole comp"),$G14&gt;$P$2,$H14-#REF!+$N$6&gt;$P$4),"1 stroke",AND(COUNTIF($C14,"*tee comp"),$G14&gt;$R$3,$H14-#REF!+$N$6&gt;$R$4),"2 strokes",AND(COUNTIF($C14,"*tee comp"),$G14&gt;$P$3,$H14-#REF!+$N$6&gt;$P$4),"1 stroke",TRUE,""),"")</f>
        <v/>
      </c>
      <c r="J14" s="5" t="str">
        <f>IF(I14&lt;&gt;"",B14,"")</f>
        <v/>
      </c>
      <c r="K14" s="12" t="str">
        <f>IF(I14&lt;&gt;"",D14,"")</f>
        <v/>
      </c>
      <c r="L14" s="5"/>
      <c r="O14" s="6"/>
    </row>
    <row r="15" spans="1:20" ht="15.75">
      <c r="A15" s="7">
        <v>45549</v>
      </c>
      <c r="B15" s="8" t="s">
        <v>28</v>
      </c>
      <c r="C15" s="8" t="s">
        <v>12</v>
      </c>
      <c r="D15" s="9">
        <v>0.2722222222222222</v>
      </c>
      <c r="E15" s="22">
        <v>0.44374999999999998</v>
      </c>
      <c r="F15" s="10">
        <v>0.17152777777777778</v>
      </c>
      <c r="G15" s="11">
        <v>0.17152777777777778</v>
      </c>
      <c r="H15" s="11">
        <v>5.5555555555555358E-3</v>
      </c>
      <c r="I15" s="11" t="str" cm="1">
        <f t="array" ref="I15">IFERROR(_xlfn.IFS(AND(COUNTIF($C15,"*9 hole comp"),$G15&gt;$R$2,$H15-#REF!+$N$6&gt;$R$4),"2 strokes",AND(COUNTIF($C15,"*9 hole comp"),$G15&gt;$P$2,$H15-#REF!+$N$6&gt;$P$4),"1 stroke",AND(COUNTIF($C15,"*tee comp"),$G15&gt;$R$3,$H15-#REF!+$N$6&gt;$R$4),"2 strokes",AND(COUNTIF($C15,"*tee comp"),$G15&gt;$P$3,$H15-#REF!+$N$6&gt;$P$4),"1 stroke",TRUE,""),"")</f>
        <v/>
      </c>
      <c r="J15" s="5" t="str">
        <f>IF(I15&lt;&gt;"",B15,"")</f>
        <v/>
      </c>
      <c r="K15" s="12" t="str">
        <f>IF(I15&lt;&gt;"",D15,"")</f>
        <v/>
      </c>
      <c r="L15" s="5"/>
      <c r="O15" s="6"/>
    </row>
    <row r="16" spans="1:20" ht="15.75">
      <c r="A16" s="7">
        <v>45549</v>
      </c>
      <c r="B16" s="8" t="s">
        <v>29</v>
      </c>
      <c r="C16" s="8" t="s">
        <v>12</v>
      </c>
      <c r="D16" s="9">
        <v>0.2722222222222222</v>
      </c>
      <c r="E16" s="22">
        <v>0.44583333333333336</v>
      </c>
      <c r="F16" s="10">
        <v>0.1736111111111111</v>
      </c>
      <c r="G16" s="11">
        <v>0.17152777777777778</v>
      </c>
      <c r="H16" s="11">
        <v>5.5555555555555358E-3</v>
      </c>
      <c r="I16" s="11" t="str" cm="1">
        <f t="array" ref="I16">IFERROR(_xlfn.IFS(AND(COUNTIF($C16,"*9 hole comp"),$G16&gt;$R$2,$H16-#REF!+$N$6&gt;$R$4),"2 strokes",AND(COUNTIF($C16,"*9 hole comp"),$G16&gt;$P$2,$H16-#REF!+$N$6&gt;$P$4),"1 stroke",AND(COUNTIF($C16,"*tee comp"),$G16&gt;$R$3,$H16-#REF!+$N$6&gt;$R$4),"2 strokes",AND(COUNTIF($C16,"*tee comp"),$G16&gt;$P$3,$H16-#REF!+$N$6&gt;$P$4),"1 stroke",TRUE,""),"")</f>
        <v/>
      </c>
      <c r="J16" s="5" t="str">
        <f>IF(I16&lt;&gt;"",B16,"")</f>
        <v/>
      </c>
      <c r="K16" s="12" t="str">
        <f>IF(I16&lt;&gt;"",D16,"")</f>
        <v/>
      </c>
      <c r="L16" s="5"/>
      <c r="O16" s="6"/>
    </row>
    <row r="17" spans="1:16" ht="15.75">
      <c r="A17" s="7">
        <v>45549</v>
      </c>
      <c r="B17" s="8" t="s">
        <v>30</v>
      </c>
      <c r="C17" s="8" t="s">
        <v>12</v>
      </c>
      <c r="D17" s="9">
        <v>0.2722222222222222</v>
      </c>
      <c r="E17" s="22">
        <v>0.44374999999999998</v>
      </c>
      <c r="F17" s="10">
        <v>0.17152777777777778</v>
      </c>
      <c r="G17" s="11">
        <v>0.17152777777777778</v>
      </c>
      <c r="H17" s="11">
        <v>5.5555555555555358E-3</v>
      </c>
      <c r="I17" s="11" t="str" cm="1">
        <f t="array" ref="I17">IFERROR(_xlfn.IFS(AND(COUNTIF($C17,"*9 hole comp"),$G17&gt;$R$2,$H17-#REF!+$N$6&gt;$R$4),"2 strokes",AND(COUNTIF($C17,"*9 hole comp"),$G17&gt;$P$2,$H17-#REF!+$N$6&gt;$P$4),"1 stroke",AND(COUNTIF($C17,"*tee comp"),$G17&gt;$R$3,$H17-#REF!+$N$6&gt;$R$4),"2 strokes",AND(COUNTIF($C17,"*tee comp"),$G17&gt;$P$3,$H17-#REF!+$N$6&gt;$P$4),"1 stroke",TRUE,""),"")</f>
        <v/>
      </c>
      <c r="J17" s="5" t="str">
        <f>IF(I17&lt;&gt;"",B17,"")</f>
        <v/>
      </c>
      <c r="K17" s="12" t="str">
        <f>IF(I17&lt;&gt;"",D17,"")</f>
        <v/>
      </c>
      <c r="L17" s="5"/>
    </row>
    <row r="18" spans="1:16" ht="15.75">
      <c r="A18" s="7">
        <v>45549</v>
      </c>
      <c r="B18" s="8" t="s">
        <v>31</v>
      </c>
      <c r="C18" s="8" t="s">
        <v>12</v>
      </c>
      <c r="D18" s="9">
        <v>0.27777777777777779</v>
      </c>
      <c r="E18" s="22">
        <v>0.44791666666666669</v>
      </c>
      <c r="F18" s="10">
        <v>0.1701388888888889</v>
      </c>
      <c r="G18" s="11">
        <v>0.1701388888888889</v>
      </c>
      <c r="H18" s="11">
        <v>4.1666666666667074E-3</v>
      </c>
      <c r="I18" s="11" t="str" cm="1">
        <f t="array" ref="I18">IFERROR(_xlfn.IFS(AND(COUNTIF($C18,"*9 hole comp"),$G18&gt;$R$2,$H18-#REF!+$N$6&gt;$R$4),"2 strokes",AND(COUNTIF($C18,"*9 hole comp"),$G18&gt;$P$2,$H18-#REF!+$N$6&gt;$P$4),"1 stroke",AND(COUNTIF($C18,"*tee comp"),$G18&gt;$R$3,$H18-#REF!+$N$6&gt;$R$4),"2 strokes",AND(COUNTIF($C18,"*tee comp"),$G18&gt;$P$3,$H18-#REF!+$N$6&gt;$P$4),"1 stroke",TRUE,""),"")</f>
        <v/>
      </c>
      <c r="J18" s="5" t="str">
        <f>IF(I18&lt;&gt;"",B18,"")</f>
        <v/>
      </c>
      <c r="K18" s="12" t="str">
        <f>IF(I18&lt;&gt;"",D18,"")</f>
        <v/>
      </c>
      <c r="L18" s="5"/>
    </row>
    <row r="19" spans="1:16" ht="15.75">
      <c r="A19" s="7">
        <v>45549</v>
      </c>
      <c r="B19" s="8" t="s">
        <v>32</v>
      </c>
      <c r="C19" s="8" t="s">
        <v>12</v>
      </c>
      <c r="D19" s="9">
        <v>0.27777777777777779</v>
      </c>
      <c r="E19" s="22">
        <v>0.48194444444444445</v>
      </c>
      <c r="F19" s="10">
        <v>0.20416666666666666</v>
      </c>
      <c r="G19" s="11">
        <v>0.1701388888888889</v>
      </c>
      <c r="H19" s="11">
        <v>4.1666666666667074E-3</v>
      </c>
      <c r="I19" s="11" t="str" cm="1">
        <f t="array" ref="I19">IFERROR(_xlfn.IFS(AND(COUNTIF($C19,"*9 hole comp"),$G19&gt;$R$2,$H19-#REF!+$N$6&gt;$R$4),"2 strokes",AND(COUNTIF($C19,"*9 hole comp"),$G19&gt;$P$2,$H19-#REF!+$N$6&gt;$P$4),"1 stroke",AND(COUNTIF($C19,"*tee comp"),$G19&gt;$R$3,$H19-#REF!+$N$6&gt;$R$4),"2 strokes",AND(COUNTIF($C19,"*tee comp"),$G19&gt;$P$3,$H19-#REF!+$N$6&gt;$P$4),"1 stroke",TRUE,""),"")</f>
        <v/>
      </c>
      <c r="J19" s="5" t="str">
        <f>IF(I19&lt;&gt;"",B19,"")</f>
        <v/>
      </c>
      <c r="K19" s="12" t="str">
        <f>IF(I19&lt;&gt;"",D19,"")</f>
        <v/>
      </c>
      <c r="L19" s="5"/>
    </row>
    <row r="20" spans="1:16" ht="15.75">
      <c r="A20" s="7">
        <v>45549</v>
      </c>
      <c r="B20" s="8" t="s">
        <v>33</v>
      </c>
      <c r="C20" s="8" t="s">
        <v>12</v>
      </c>
      <c r="D20" s="9">
        <v>0.27777777777777779</v>
      </c>
      <c r="E20" s="22">
        <v>0.44791666666666669</v>
      </c>
      <c r="F20" s="10">
        <v>0.1701388888888889</v>
      </c>
      <c r="G20" s="11">
        <v>0.1701388888888889</v>
      </c>
      <c r="H20" s="11">
        <v>4.1666666666667074E-3</v>
      </c>
      <c r="I20" s="11" t="str" cm="1">
        <f t="array" ref="I20">IFERROR(_xlfn.IFS(AND(COUNTIF($C20,"*9 hole comp"),$G20&gt;$R$2,$H20-#REF!+$N$6&gt;$R$4),"2 strokes",AND(COUNTIF($C20,"*9 hole comp"),$G20&gt;$P$2,$H20-#REF!+$N$6&gt;$P$4),"1 stroke",AND(COUNTIF($C20,"*tee comp"),$G20&gt;$R$3,$H20-#REF!+$N$6&gt;$R$4),"2 strokes",AND(COUNTIF($C20,"*tee comp"),$G20&gt;$P$3,$H20-#REF!+$N$6&gt;$P$4),"1 stroke",TRUE,""),"")</f>
        <v/>
      </c>
      <c r="J20" s="5" t="str">
        <f>IF(I20&lt;&gt;"",B20,"")</f>
        <v/>
      </c>
      <c r="K20" s="12" t="str">
        <f>IF(I20&lt;&gt;"",D20,"")</f>
        <v/>
      </c>
      <c r="L20" s="5"/>
    </row>
    <row r="21" spans="1:16" ht="15.75">
      <c r="A21" s="7">
        <v>45549</v>
      </c>
      <c r="B21" s="8" t="s">
        <v>34</v>
      </c>
      <c r="C21" s="8" t="s">
        <v>12</v>
      </c>
      <c r="D21" s="9">
        <v>0.27777777777777779</v>
      </c>
      <c r="E21" s="22">
        <v>0.48819444444444443</v>
      </c>
      <c r="F21" s="10">
        <v>0.21041666666666667</v>
      </c>
      <c r="G21" s="11">
        <v>0.1701388888888889</v>
      </c>
      <c r="H21" s="11">
        <v>4.1666666666667074E-3</v>
      </c>
      <c r="I21" s="11" t="str" cm="1">
        <f t="array" ref="I21">IFERROR(_xlfn.IFS(AND(COUNTIF($C21,"*9 hole comp"),$G21&gt;$R$2,$H21-#REF!+$N$6&gt;$R$4),"2 strokes",AND(COUNTIF($C21,"*9 hole comp"),$G21&gt;$P$2,$H21-#REF!+$N$6&gt;$P$4),"1 stroke",AND(COUNTIF($C21,"*tee comp"),$G21&gt;$R$3,$H21-#REF!+$N$6&gt;$R$4),"2 strokes",AND(COUNTIF($C21,"*tee comp"),$G21&gt;$P$3,$H21-#REF!+$N$6&gt;$P$4),"1 stroke",TRUE,""),"")</f>
        <v/>
      </c>
      <c r="J21" s="5" t="str">
        <f>IF(I21&lt;&gt;"",B21,"")</f>
        <v/>
      </c>
      <c r="K21" s="12" t="str">
        <f>IF(I21&lt;&gt;"",D21,"")</f>
        <v/>
      </c>
      <c r="L21" s="5"/>
    </row>
    <row r="22" spans="1:16" ht="15.75">
      <c r="A22" s="7">
        <v>45549</v>
      </c>
      <c r="B22" s="8" t="s">
        <v>35</v>
      </c>
      <c r="C22" s="8" t="s">
        <v>12</v>
      </c>
      <c r="D22" s="9">
        <v>0.28333333333333333</v>
      </c>
      <c r="E22" s="22">
        <v>0.4548611111111111</v>
      </c>
      <c r="F22" s="10">
        <v>0.17152777777777778</v>
      </c>
      <c r="G22" s="11">
        <v>0.17083333333333334</v>
      </c>
      <c r="H22" s="11">
        <v>6.2499999999999778E-3</v>
      </c>
      <c r="I22" s="11" t="str" cm="1">
        <f t="array" ref="I22">IFERROR(_xlfn.IFS(AND(COUNTIF($C22,"*9 hole comp"),$G22&gt;$R$2,$H22-#REF!+$N$6&gt;$R$4),"2 strokes",AND(COUNTIF($C22,"*9 hole comp"),$G22&gt;$P$2,$H22-#REF!+$N$6&gt;$P$4),"1 stroke",AND(COUNTIF($C22,"*tee comp"),$G22&gt;$R$3,$H22-#REF!+$N$6&gt;$R$4),"2 strokes",AND(COUNTIF($C22,"*tee comp"),$G22&gt;$P$3,$H22-#REF!+$N$6&gt;$P$4),"1 stroke",TRUE,""),"")</f>
        <v/>
      </c>
      <c r="J22" s="5" t="str">
        <f>IF(I22&lt;&gt;"",B22,"")</f>
        <v/>
      </c>
      <c r="K22" s="12" t="str">
        <f>IF(I22&lt;&gt;"",D22,"")</f>
        <v/>
      </c>
      <c r="L22" s="5"/>
      <c r="N22" s="19"/>
      <c r="P22" s="6"/>
    </row>
    <row r="23" spans="1:16" ht="15.75">
      <c r="A23" s="7">
        <v>45549</v>
      </c>
      <c r="B23" s="8" t="s">
        <v>36</v>
      </c>
      <c r="C23" s="8" t="s">
        <v>12</v>
      </c>
      <c r="D23" s="9">
        <v>0.28333333333333333</v>
      </c>
      <c r="E23" s="22">
        <v>0.4548611111111111</v>
      </c>
      <c r="F23" s="10">
        <v>0.17152777777777778</v>
      </c>
      <c r="G23" s="11">
        <v>0.17083333333333334</v>
      </c>
      <c r="H23" s="11">
        <v>6.2499999999999778E-3</v>
      </c>
      <c r="I23" s="11" t="str" cm="1">
        <f t="array" ref="I23">IFERROR(_xlfn.IFS(AND(COUNTIF($C23,"*9 hole comp"),$G23&gt;$R$2,$H23-#REF!+$N$6&gt;$R$4),"2 strokes",AND(COUNTIF($C23,"*9 hole comp"),$G23&gt;$P$2,$H23-#REF!+$N$6&gt;$P$4),"1 stroke",AND(COUNTIF($C23,"*tee comp"),$G23&gt;$R$3,$H23-#REF!+$N$6&gt;$R$4),"2 strokes",AND(COUNTIF($C23,"*tee comp"),$G23&gt;$P$3,$H23-#REF!+$N$6&gt;$P$4),"1 stroke",TRUE,""),"")</f>
        <v/>
      </c>
      <c r="J23" s="5" t="str">
        <f>IF(I23&lt;&gt;"",B23,"")</f>
        <v/>
      </c>
      <c r="K23" s="12" t="str">
        <f>IF(I23&lt;&gt;"",D23,"")</f>
        <v/>
      </c>
      <c r="L23" s="5"/>
    </row>
    <row r="24" spans="1:16" ht="15.75">
      <c r="A24" s="7">
        <v>45549</v>
      </c>
      <c r="B24" s="8" t="s">
        <v>37</v>
      </c>
      <c r="C24" s="8" t="s">
        <v>12</v>
      </c>
      <c r="D24" s="9">
        <v>0.28333333333333333</v>
      </c>
      <c r="E24" s="22">
        <v>0.45416666666666666</v>
      </c>
      <c r="F24" s="10">
        <v>0.17083333333333334</v>
      </c>
      <c r="G24" s="11">
        <v>0.17083333333333334</v>
      </c>
      <c r="H24" s="11">
        <v>6.2499999999999778E-3</v>
      </c>
      <c r="I24" s="11" t="str" cm="1">
        <f t="array" ref="I24">IFERROR(_xlfn.IFS(AND(COUNTIF($C24,"*9 hole comp"),$G24&gt;$R$2,$H24-#REF!+$N$6&gt;$R$4),"2 strokes",AND(COUNTIF($C24,"*9 hole comp"),$G24&gt;$P$2,$H24-#REF!+$N$6&gt;$P$4),"1 stroke",AND(COUNTIF($C24,"*tee comp"),$G24&gt;$R$3,$H24-#REF!+$N$6&gt;$R$4),"2 strokes",AND(COUNTIF($C24,"*tee comp"),$G24&gt;$P$3,$H24-#REF!+$N$6&gt;$P$4),"1 stroke",TRUE,""),"")</f>
        <v/>
      </c>
      <c r="J24" s="5" t="str">
        <f>IF(I24&lt;&gt;"",B24,"")</f>
        <v/>
      </c>
      <c r="K24" s="12" t="str">
        <f>IF(I24&lt;&gt;"",D24,"")</f>
        <v/>
      </c>
      <c r="L24" s="5"/>
    </row>
    <row r="25" spans="1:16" ht="15.75">
      <c r="A25" s="7">
        <v>45549</v>
      </c>
      <c r="B25" s="8" t="s">
        <v>38</v>
      </c>
      <c r="C25" s="8" t="s">
        <v>12</v>
      </c>
      <c r="D25" s="9">
        <v>0.28333333333333333</v>
      </c>
      <c r="E25" s="22">
        <v>0.45416666666666666</v>
      </c>
      <c r="F25" s="10">
        <v>0.17083333333333334</v>
      </c>
      <c r="G25" s="11">
        <v>0.17083333333333334</v>
      </c>
      <c r="H25" s="11">
        <v>6.2499999999999778E-3</v>
      </c>
      <c r="I25" s="11" t="str" cm="1">
        <f t="array" ref="I25">IFERROR(_xlfn.IFS(AND(COUNTIF($C25,"*9 hole comp"),$G25&gt;$R$2,$H25-#REF!+$N$6&gt;$R$4),"2 strokes",AND(COUNTIF($C25,"*9 hole comp"),$G25&gt;$P$2,$H25-#REF!+$N$6&gt;$P$4),"1 stroke",AND(COUNTIF($C25,"*tee comp"),$G25&gt;$R$3,$H25-#REF!+$N$6&gt;$R$4),"2 strokes",AND(COUNTIF($C25,"*tee comp"),$G25&gt;$P$3,$H25-#REF!+$N$6&gt;$P$4),"1 stroke",TRUE,""),"")</f>
        <v/>
      </c>
      <c r="J25" s="5" t="str">
        <f>IF(I25&lt;&gt;"",B25,"")</f>
        <v/>
      </c>
      <c r="K25" s="12" t="str">
        <f>IF(I25&lt;&gt;"",D25,"")</f>
        <v/>
      </c>
      <c r="L25" s="5"/>
    </row>
    <row r="26" spans="1:16" ht="15.75">
      <c r="A26" s="7">
        <v>45549</v>
      </c>
      <c r="B26" s="8" t="s">
        <v>39</v>
      </c>
      <c r="C26" s="8" t="s">
        <v>12</v>
      </c>
      <c r="D26" s="9">
        <v>0.28888888888888886</v>
      </c>
      <c r="E26" s="22">
        <v>0.45902777777777776</v>
      </c>
      <c r="F26" s="10">
        <v>0.1701388888888889</v>
      </c>
      <c r="G26" s="11">
        <v>0.1701388888888889</v>
      </c>
      <c r="H26" s="11">
        <v>4.8611111111110938E-3</v>
      </c>
      <c r="I26" s="11" t="str" cm="1">
        <f t="array" ref="I26">IFERROR(_xlfn.IFS(AND(COUNTIF($C26,"*9 hole comp"),$G26&gt;$R$2,$H26-#REF!+$N$6&gt;$R$4),"2 strokes",AND(COUNTIF($C26,"*9 hole comp"),$G26&gt;$P$2,$H26-#REF!+$N$6&gt;$P$4),"1 stroke",AND(COUNTIF($C26,"*tee comp"),$G26&gt;$R$3,$H26-#REF!+$N$6&gt;$R$4),"2 strokes",AND(COUNTIF($C26,"*tee comp"),$G26&gt;$P$3,$H26-#REF!+$N$6&gt;$P$4),"1 stroke",TRUE,""),"")</f>
        <v/>
      </c>
      <c r="J26" s="5" t="str">
        <f>IF(I26&lt;&gt;"",B26,"")</f>
        <v/>
      </c>
      <c r="K26" s="12" t="str">
        <f>IF(I26&lt;&gt;"",D26,"")</f>
        <v/>
      </c>
      <c r="L26" s="5"/>
    </row>
    <row r="27" spans="1:16" ht="15.75">
      <c r="A27" s="7">
        <v>45549</v>
      </c>
      <c r="B27" s="8" t="s">
        <v>40</v>
      </c>
      <c r="C27" s="8" t="s">
        <v>12</v>
      </c>
      <c r="D27" s="9">
        <v>0.28888888888888886</v>
      </c>
      <c r="E27" s="22">
        <v>0.45902777777777776</v>
      </c>
      <c r="F27" s="10">
        <v>0.1701388888888889</v>
      </c>
      <c r="G27" s="11">
        <v>0.1701388888888889</v>
      </c>
      <c r="H27" s="11">
        <v>4.8611111111110938E-3</v>
      </c>
      <c r="I27" s="11" t="str" cm="1">
        <f t="array" ref="I27">IFERROR(_xlfn.IFS(AND(COUNTIF($C27,"*9 hole comp"),$G27&gt;$R$2,$H27-#REF!+$N$6&gt;$R$4),"2 strokes",AND(COUNTIF($C27,"*9 hole comp"),$G27&gt;$P$2,$H27-#REF!+$N$6&gt;$P$4),"1 stroke",AND(COUNTIF($C27,"*tee comp"),$G27&gt;$R$3,$H27-#REF!+$N$6&gt;$R$4),"2 strokes",AND(COUNTIF($C27,"*tee comp"),$G27&gt;$P$3,$H27-#REF!+$N$6&gt;$P$4),"1 stroke",TRUE,""),"")</f>
        <v/>
      </c>
      <c r="J27" s="5" t="str">
        <f>IF(I27&lt;&gt;"",B27,"")</f>
        <v/>
      </c>
      <c r="K27" s="12" t="str">
        <f>IF(I27&lt;&gt;"",D27,"")</f>
        <v/>
      </c>
      <c r="L27" s="5"/>
    </row>
    <row r="28" spans="1:16" ht="15.75">
      <c r="A28" s="7">
        <v>45549</v>
      </c>
      <c r="B28" s="8" t="s">
        <v>41</v>
      </c>
      <c r="C28" s="8" t="s">
        <v>12</v>
      </c>
      <c r="D28" s="9">
        <v>0.28888888888888886</v>
      </c>
      <c r="E28" s="22">
        <v>0.45902777777777776</v>
      </c>
      <c r="F28" s="10">
        <v>0.1701388888888889</v>
      </c>
      <c r="G28" s="11">
        <v>0.1701388888888889</v>
      </c>
      <c r="H28" s="11">
        <v>4.8611111111110938E-3</v>
      </c>
      <c r="I28" s="11" t="str" cm="1">
        <f t="array" ref="I28">IFERROR(_xlfn.IFS(AND(COUNTIF($C28,"*9 hole comp"),$G28&gt;$R$2,$H28-#REF!+$N$6&gt;$R$4),"2 strokes",AND(COUNTIF($C28,"*9 hole comp"),$G28&gt;$P$2,$H28-#REF!+$N$6&gt;$P$4),"1 stroke",AND(COUNTIF($C28,"*tee comp"),$G28&gt;$R$3,$H28-#REF!+$N$6&gt;$R$4),"2 strokes",AND(COUNTIF($C28,"*tee comp"),$G28&gt;$P$3,$H28-#REF!+$N$6&gt;$P$4),"1 stroke",TRUE,""),"")</f>
        <v/>
      </c>
      <c r="J28" s="5" t="str">
        <f>IF(I28&lt;&gt;"",B28,"")</f>
        <v/>
      </c>
      <c r="K28" s="12" t="str">
        <f>IF(I28&lt;&gt;"",D28,"")</f>
        <v/>
      </c>
      <c r="L28" s="5"/>
    </row>
    <row r="29" spans="1:16" ht="15.75">
      <c r="A29" s="7">
        <v>45549</v>
      </c>
      <c r="B29" s="8" t="s">
        <v>42</v>
      </c>
      <c r="C29" s="8" t="s">
        <v>12</v>
      </c>
      <c r="D29" s="9">
        <v>0.28888888888888886</v>
      </c>
      <c r="E29" s="22">
        <v>0.45902777777777776</v>
      </c>
      <c r="F29" s="10">
        <v>0.1701388888888889</v>
      </c>
      <c r="G29" s="11">
        <v>0.1701388888888889</v>
      </c>
      <c r="H29" s="11">
        <v>4.8611111111110938E-3</v>
      </c>
      <c r="I29" s="11" t="str" cm="1">
        <f t="array" ref="I29">IFERROR(_xlfn.IFS(AND(COUNTIF($C29,"*9 hole comp"),$G29&gt;$R$2,$H29-#REF!+$N$6&gt;$R$4),"2 strokes",AND(COUNTIF($C29,"*9 hole comp"),$G29&gt;$P$2,$H29-#REF!+$N$6&gt;$P$4),"1 stroke",AND(COUNTIF($C29,"*tee comp"),$G29&gt;$R$3,$H29-#REF!+$N$6&gt;$R$4),"2 strokes",AND(COUNTIF($C29,"*tee comp"),$G29&gt;$P$3,$H29-#REF!+$N$6&gt;$P$4),"1 stroke",TRUE,""),"")</f>
        <v/>
      </c>
      <c r="J29" s="5" t="str">
        <f>IF(I29&lt;&gt;"",B29,"")</f>
        <v/>
      </c>
      <c r="K29" s="12" t="str">
        <f>IF(I29&lt;&gt;"",D29,"")</f>
        <v/>
      </c>
      <c r="L29" s="5"/>
    </row>
    <row r="30" spans="1:16" ht="15.75">
      <c r="A30" s="7">
        <v>45549</v>
      </c>
      <c r="B30" s="8" t="s">
        <v>43</v>
      </c>
      <c r="C30" s="8" t="s">
        <v>12</v>
      </c>
      <c r="D30" s="9">
        <v>0.29444444444444445</v>
      </c>
      <c r="E30" s="22">
        <v>0.46319444444444446</v>
      </c>
      <c r="F30" s="10">
        <v>0.16875000000000001</v>
      </c>
      <c r="G30" s="11">
        <v>0.16875000000000001</v>
      </c>
      <c r="H30" s="11">
        <v>4.1666666666667074E-3</v>
      </c>
      <c r="I30" s="11" t="str" cm="1">
        <f t="array" ref="I30">IFERROR(_xlfn.IFS(AND(COUNTIF($C30,"*9 hole comp"),$G30&gt;$R$2,$H30-#REF!+$N$6&gt;$R$4),"2 strokes",AND(COUNTIF($C30,"*9 hole comp"),$G30&gt;$P$2,$H30-#REF!+$N$6&gt;$P$4),"1 stroke",AND(COUNTIF($C30,"*tee comp"),$G30&gt;$R$3,$H30-#REF!+$N$6&gt;$R$4),"2 strokes",AND(COUNTIF($C30,"*tee comp"),$G30&gt;$P$3,$H30-#REF!+$N$6&gt;$P$4),"1 stroke",TRUE,""),"")</f>
        <v/>
      </c>
      <c r="J30" s="5" t="str">
        <f>IF(I30&lt;&gt;"",B30,"")</f>
        <v/>
      </c>
      <c r="K30" s="12" t="str">
        <f>IF(I30&lt;&gt;"",D30,"")</f>
        <v/>
      </c>
      <c r="L30" s="5"/>
    </row>
    <row r="31" spans="1:16" ht="15.75">
      <c r="A31" s="7">
        <v>45549</v>
      </c>
      <c r="B31" s="8" t="s">
        <v>44</v>
      </c>
      <c r="C31" s="8" t="s">
        <v>12</v>
      </c>
      <c r="D31" s="9">
        <v>0.29444444444444445</v>
      </c>
      <c r="E31" s="22">
        <v>0.46388888888888891</v>
      </c>
      <c r="F31" s="10">
        <v>0.16944444444444445</v>
      </c>
      <c r="G31" s="11">
        <v>0.16875000000000001</v>
      </c>
      <c r="H31" s="11">
        <v>4.1666666666667074E-3</v>
      </c>
      <c r="I31" s="11" t="str" cm="1">
        <f t="array" ref="I31">IFERROR(_xlfn.IFS(AND(COUNTIF($C31,"*9 hole comp"),$G31&gt;$R$2,$H31-#REF!+$N$6&gt;$R$4),"2 strokes",AND(COUNTIF($C31,"*9 hole comp"),$G31&gt;$P$2,$H31-#REF!+$N$6&gt;$P$4),"1 stroke",AND(COUNTIF($C31,"*tee comp"),$G31&gt;$R$3,$H31-#REF!+$N$6&gt;$R$4),"2 strokes",AND(COUNTIF($C31,"*tee comp"),$G31&gt;$P$3,$H31-#REF!+$N$6&gt;$P$4),"1 stroke",TRUE,""),"")</f>
        <v/>
      </c>
      <c r="J31" s="5" t="str">
        <f>IF(I31&lt;&gt;"",B31,"")</f>
        <v/>
      </c>
      <c r="K31" s="12" t="str">
        <f>IF(I31&lt;&gt;"",D31,"")</f>
        <v/>
      </c>
      <c r="L31" s="5"/>
    </row>
    <row r="32" spans="1:16" ht="15.75">
      <c r="A32" s="7">
        <v>45549</v>
      </c>
      <c r="B32" s="8" t="s">
        <v>45</v>
      </c>
      <c r="C32" s="8" t="s">
        <v>12</v>
      </c>
      <c r="D32" s="9">
        <v>0.29444444444444445</v>
      </c>
      <c r="E32" s="22">
        <v>0.46388888888888891</v>
      </c>
      <c r="F32" s="10">
        <v>0.16944444444444445</v>
      </c>
      <c r="G32" s="11">
        <v>0.16875000000000001</v>
      </c>
      <c r="H32" s="11">
        <v>4.1666666666667074E-3</v>
      </c>
      <c r="I32" s="11" t="str" cm="1">
        <f t="array" ref="I32">IFERROR(_xlfn.IFS(AND(COUNTIF($C32,"*9 hole comp"),$G32&gt;$R$2,$H32-#REF!+$N$6&gt;$R$4),"2 strokes",AND(COUNTIF($C32,"*9 hole comp"),$G32&gt;$P$2,$H32-#REF!+$N$6&gt;$P$4),"1 stroke",AND(COUNTIF($C32,"*tee comp"),$G32&gt;$R$3,$H32-#REF!+$N$6&gt;$R$4),"2 strokes",AND(COUNTIF($C32,"*tee comp"),$G32&gt;$P$3,$H32-#REF!+$N$6&gt;$P$4),"1 stroke",TRUE,""),"")</f>
        <v/>
      </c>
      <c r="J32" s="5" t="str">
        <f>IF(I32&lt;&gt;"",B32,"")</f>
        <v/>
      </c>
      <c r="K32" s="12" t="str">
        <f>IF(I32&lt;&gt;"",D32,"")</f>
        <v/>
      </c>
      <c r="L32" s="5"/>
    </row>
    <row r="33" spans="1:12" ht="15.75">
      <c r="A33" s="7">
        <v>45549</v>
      </c>
      <c r="B33" s="8" t="s">
        <v>46</v>
      </c>
      <c r="C33" s="8" t="s">
        <v>12</v>
      </c>
      <c r="D33" s="9">
        <v>0.29444444444444445</v>
      </c>
      <c r="E33" s="22">
        <v>0.46388888888888891</v>
      </c>
      <c r="F33" s="10">
        <v>0.16944444444444445</v>
      </c>
      <c r="G33" s="11">
        <v>0.16875000000000001</v>
      </c>
      <c r="H33" s="11">
        <v>4.1666666666667074E-3</v>
      </c>
      <c r="I33" s="11" t="str" cm="1">
        <f t="array" ref="I33">IFERROR(_xlfn.IFS(AND(COUNTIF($C33,"*9 hole comp"),$G33&gt;$R$2,$H33-#REF!+$N$6&gt;$R$4),"2 strokes",AND(COUNTIF($C33,"*9 hole comp"),$G33&gt;$P$2,$H33-#REF!+$N$6&gt;$P$4),"1 stroke",AND(COUNTIF($C33,"*tee comp"),$G33&gt;$R$3,$H33-#REF!+$N$6&gt;$R$4),"2 strokes",AND(COUNTIF($C33,"*tee comp"),$G33&gt;$P$3,$H33-#REF!+$N$6&gt;$P$4),"1 stroke",TRUE,""),"")</f>
        <v/>
      </c>
      <c r="J33" s="5" t="str">
        <f>IF(I33&lt;&gt;"",B33,"")</f>
        <v/>
      </c>
      <c r="K33" s="12" t="str">
        <f>IF(I33&lt;&gt;"",D33,"")</f>
        <v/>
      </c>
      <c r="L33" s="5"/>
    </row>
    <row r="34" spans="1:12" ht="15.75">
      <c r="A34" s="7">
        <v>45549</v>
      </c>
      <c r="B34" s="8" t="s">
        <v>47</v>
      </c>
      <c r="C34" s="8" t="s">
        <v>12</v>
      </c>
      <c r="D34" s="9">
        <v>0.3</v>
      </c>
      <c r="E34" s="22">
        <v>0.46944444444444444</v>
      </c>
      <c r="F34" s="10">
        <v>0.16944444444444445</v>
      </c>
      <c r="G34" s="11">
        <v>0.16875000000000001</v>
      </c>
      <c r="H34" s="11">
        <v>5.5555555555555358E-3</v>
      </c>
      <c r="I34" s="11" t="str" cm="1">
        <f t="array" ref="I34">IFERROR(_xlfn.IFS(AND(COUNTIF($C34,"*9 hole comp"),$G34&gt;$R$2,$H34-#REF!+$N$6&gt;$R$4),"2 strokes",AND(COUNTIF($C34,"*9 hole comp"),$G34&gt;$P$2,$H34-#REF!+$N$6&gt;$P$4),"1 stroke",AND(COUNTIF($C34,"*tee comp"),$G34&gt;$R$3,$H34-#REF!+$N$6&gt;$R$4),"2 strokes",AND(COUNTIF($C34,"*tee comp"),$G34&gt;$P$3,$H34-#REF!+$N$6&gt;$P$4),"1 stroke",TRUE,""),"")</f>
        <v/>
      </c>
      <c r="J34" s="5" t="str">
        <f>IF(I34&lt;&gt;"",B34,"")</f>
        <v/>
      </c>
      <c r="K34" s="12" t="str">
        <f>IF(I34&lt;&gt;"",D34,"")</f>
        <v/>
      </c>
      <c r="L34" s="5"/>
    </row>
    <row r="35" spans="1:12" ht="15.75">
      <c r="A35" s="7">
        <v>45549</v>
      </c>
      <c r="B35" s="8" t="s">
        <v>48</v>
      </c>
      <c r="C35" s="8" t="s">
        <v>12</v>
      </c>
      <c r="D35" s="9">
        <v>0.3</v>
      </c>
      <c r="E35" s="22">
        <v>0.46944444444444444</v>
      </c>
      <c r="F35" s="10">
        <v>0.16944444444444445</v>
      </c>
      <c r="G35" s="11">
        <v>0.16875000000000001</v>
      </c>
      <c r="H35" s="11">
        <v>5.5555555555555358E-3</v>
      </c>
      <c r="I35" s="11" t="str" cm="1">
        <f t="array" ref="I35">IFERROR(_xlfn.IFS(AND(COUNTIF($C35,"*9 hole comp"),$G35&gt;$R$2,$H35-#REF!+$N$6&gt;$R$4),"2 strokes",AND(COUNTIF($C35,"*9 hole comp"),$G35&gt;$P$2,$H35-#REF!+$N$6&gt;$P$4),"1 stroke",AND(COUNTIF($C35,"*tee comp"),$G35&gt;$R$3,$H35-#REF!+$N$6&gt;$R$4),"2 strokes",AND(COUNTIF($C35,"*tee comp"),$G35&gt;$P$3,$H35-#REF!+$N$6&gt;$P$4),"1 stroke",TRUE,""),"")</f>
        <v/>
      </c>
      <c r="J35" s="5" t="str">
        <f>IF(I35&lt;&gt;"",B35,"")</f>
        <v/>
      </c>
      <c r="K35" s="12" t="str">
        <f>IF(I35&lt;&gt;"",D35,"")</f>
        <v/>
      </c>
      <c r="L35" s="5"/>
    </row>
    <row r="36" spans="1:12" ht="15.75">
      <c r="A36" s="7">
        <v>45549</v>
      </c>
      <c r="B36" s="8" t="s">
        <v>49</v>
      </c>
      <c r="C36" s="8" t="s">
        <v>12</v>
      </c>
      <c r="D36" s="9">
        <v>0.3</v>
      </c>
      <c r="E36" s="22">
        <v>0.46875</v>
      </c>
      <c r="F36" s="10">
        <v>0.16875000000000001</v>
      </c>
      <c r="G36" s="11">
        <v>0.16875000000000001</v>
      </c>
      <c r="H36" s="11">
        <v>5.5555555555555358E-3</v>
      </c>
      <c r="I36" s="11" t="str" cm="1">
        <f t="array" ref="I36">IFERROR(_xlfn.IFS(AND(COUNTIF($C36,"*9 hole comp"),$G36&gt;$R$2,$H36-#REF!+$N$6&gt;$R$4),"2 strokes",AND(COUNTIF($C36,"*9 hole comp"),$G36&gt;$P$2,$H36-#REF!+$N$6&gt;$P$4),"1 stroke",AND(COUNTIF($C36,"*tee comp"),$G36&gt;$R$3,$H36-#REF!+$N$6&gt;$R$4),"2 strokes",AND(COUNTIF($C36,"*tee comp"),$G36&gt;$P$3,$H36-#REF!+$N$6&gt;$P$4),"1 stroke",TRUE,""),"")</f>
        <v/>
      </c>
      <c r="J36" s="5" t="str">
        <f>IF(I36&lt;&gt;"",B36,"")</f>
        <v/>
      </c>
      <c r="K36" s="12" t="str">
        <f>IF(I36&lt;&gt;"",D36,"")</f>
        <v/>
      </c>
      <c r="L36" s="5"/>
    </row>
    <row r="37" spans="1:12" ht="15.75">
      <c r="A37" s="7">
        <v>45549</v>
      </c>
      <c r="B37" s="8" t="s">
        <v>50</v>
      </c>
      <c r="C37" s="8" t="s">
        <v>12</v>
      </c>
      <c r="D37" s="9">
        <v>0.3</v>
      </c>
      <c r="E37" s="22">
        <v>0.46875</v>
      </c>
      <c r="F37" s="10">
        <v>0.16875000000000001</v>
      </c>
      <c r="G37" s="11">
        <v>0.16875000000000001</v>
      </c>
      <c r="H37" s="11">
        <v>5.5555555555555358E-3</v>
      </c>
      <c r="I37" s="11" t="str" cm="1">
        <f t="array" ref="I37">IFERROR(_xlfn.IFS(AND(COUNTIF($C37,"*9 hole comp"),$G37&gt;$R$2,$H37-#REF!+$N$6&gt;$R$4),"2 strokes",AND(COUNTIF($C37,"*9 hole comp"),$G37&gt;$P$2,$H37-#REF!+$N$6&gt;$P$4),"1 stroke",AND(COUNTIF($C37,"*tee comp"),$G37&gt;$R$3,$H37-#REF!+$N$6&gt;$R$4),"2 strokes",AND(COUNTIF($C37,"*tee comp"),$G37&gt;$P$3,$H37-#REF!+$N$6&gt;$P$4),"1 stroke",TRUE,""),"")</f>
        <v/>
      </c>
      <c r="J37" s="5" t="str">
        <f>IF(I37&lt;&gt;"",B37,"")</f>
        <v/>
      </c>
      <c r="K37" s="12" t="str">
        <f>IF(I37&lt;&gt;"",D37,"")</f>
        <v/>
      </c>
      <c r="L37" s="5"/>
    </row>
    <row r="38" spans="1:12" ht="15.75">
      <c r="A38" s="7">
        <v>45549</v>
      </c>
      <c r="B38" s="8" t="s">
        <v>51</v>
      </c>
      <c r="C38" s="8" t="s">
        <v>12</v>
      </c>
      <c r="D38" s="9">
        <v>0.30555555555555558</v>
      </c>
      <c r="E38" s="22">
        <v>0.47291666666666665</v>
      </c>
      <c r="F38" s="10">
        <v>0.1673611111111111</v>
      </c>
      <c r="G38" s="11">
        <v>0.1673611111111111</v>
      </c>
      <c r="H38" s="11">
        <v>4.1666666666666519E-3</v>
      </c>
      <c r="I38" s="11" t="str" cm="1">
        <f t="array" ref="I38">IFERROR(_xlfn.IFS(AND(COUNTIF($C38,"*9 hole comp"),$G38&gt;$R$2,$H38-#REF!+$N$6&gt;$R$4),"2 strokes",AND(COUNTIF($C38,"*9 hole comp"),$G38&gt;$P$2,$H38-#REF!+$N$6&gt;$P$4),"1 stroke",AND(COUNTIF($C38,"*tee comp"),$G38&gt;$R$3,$H38-#REF!+$N$6&gt;$R$4),"2 strokes",AND(COUNTIF($C38,"*tee comp"),$G38&gt;$P$3,$H38-#REF!+$N$6&gt;$P$4),"1 stroke",TRUE,""),"")</f>
        <v/>
      </c>
      <c r="J38" s="5" t="str">
        <f>IF(I38&lt;&gt;"",B38,"")</f>
        <v/>
      </c>
      <c r="K38" s="12" t="str">
        <f>IF(I38&lt;&gt;"",D38,"")</f>
        <v/>
      </c>
      <c r="L38" s="5"/>
    </row>
    <row r="39" spans="1:12" ht="15.75">
      <c r="A39" s="7">
        <v>45549</v>
      </c>
      <c r="B39" s="8" t="s">
        <v>52</v>
      </c>
      <c r="C39" s="8" t="s">
        <v>12</v>
      </c>
      <c r="D39" s="9">
        <v>0.30555555555555558</v>
      </c>
      <c r="E39" s="22">
        <v>0.47499999999999998</v>
      </c>
      <c r="F39" s="10">
        <v>0.16944444444444445</v>
      </c>
      <c r="G39" s="11">
        <v>0.1673611111111111</v>
      </c>
      <c r="H39" s="11">
        <v>4.1666666666666519E-3</v>
      </c>
      <c r="I39" s="11" t="str" cm="1">
        <f t="array" ref="I39">IFERROR(_xlfn.IFS(AND(COUNTIF($C39,"*9 hole comp"),$G39&gt;$R$2,$H39-#REF!+$N$6&gt;$R$4),"2 strokes",AND(COUNTIF($C39,"*9 hole comp"),$G39&gt;$P$2,$H39-#REF!+$N$6&gt;$P$4),"1 stroke",AND(COUNTIF($C39,"*tee comp"),$G39&gt;$R$3,$H39-#REF!+$N$6&gt;$R$4),"2 strokes",AND(COUNTIF($C39,"*tee comp"),$G39&gt;$P$3,$H39-#REF!+$N$6&gt;$P$4),"1 stroke",TRUE,""),"")</f>
        <v/>
      </c>
      <c r="J39" s="5" t="str">
        <f>IF(I39&lt;&gt;"",B39,"")</f>
        <v/>
      </c>
      <c r="K39" s="12" t="str">
        <f>IF(I39&lt;&gt;"",D39,"")</f>
        <v/>
      </c>
      <c r="L39" s="5"/>
    </row>
    <row r="40" spans="1:12" ht="15.75">
      <c r="A40" s="7">
        <v>45549</v>
      </c>
      <c r="B40" s="8" t="s">
        <v>53</v>
      </c>
      <c r="C40" s="8" t="s">
        <v>12</v>
      </c>
      <c r="D40" s="9">
        <v>0.31111111111111112</v>
      </c>
      <c r="E40" s="22">
        <v>0.4777777777777778</v>
      </c>
      <c r="F40" s="10">
        <v>0.16666666666666666</v>
      </c>
      <c r="G40" s="11">
        <v>0.16666666666666666</v>
      </c>
      <c r="H40" s="11">
        <v>4.8611111111111494E-3</v>
      </c>
      <c r="I40" s="11" t="str" cm="1">
        <f t="array" ref="I40">IFERROR(_xlfn.IFS(AND(COUNTIF($C40,"*9 hole comp"),$G40&gt;$R$2,$H40-#REF!+$N$6&gt;$R$4),"2 strokes",AND(COUNTIF($C40,"*9 hole comp"),$G40&gt;$P$2,$H40-#REF!+$N$6&gt;$P$4),"1 stroke",AND(COUNTIF($C40,"*tee comp"),$G40&gt;$R$3,$H40-#REF!+$N$6&gt;$R$4),"2 strokes",AND(COUNTIF($C40,"*tee comp"),$G40&gt;$P$3,$H40-#REF!+$N$6&gt;$P$4),"1 stroke",TRUE,""),"")</f>
        <v/>
      </c>
      <c r="J40" s="5" t="str">
        <f>IF(I40&lt;&gt;"",B40,"")</f>
        <v/>
      </c>
      <c r="K40" s="12" t="str">
        <f>IF(I40&lt;&gt;"",D40,"")</f>
        <v/>
      </c>
      <c r="L40" s="5"/>
    </row>
    <row r="41" spans="1:12" ht="15.75">
      <c r="A41" s="7">
        <v>45549</v>
      </c>
      <c r="B41" s="8" t="s">
        <v>54</v>
      </c>
      <c r="C41" s="8" t="s">
        <v>12</v>
      </c>
      <c r="D41" s="9">
        <v>0.31111111111111112</v>
      </c>
      <c r="E41" s="22">
        <v>0.4777777777777778</v>
      </c>
      <c r="F41" s="10">
        <v>0.16666666666666666</v>
      </c>
      <c r="G41" s="11">
        <v>0.16666666666666666</v>
      </c>
      <c r="H41" s="11">
        <v>4.8611111111111494E-3</v>
      </c>
      <c r="I41" s="11" t="str" cm="1">
        <f t="array" ref="I41">IFERROR(_xlfn.IFS(AND(COUNTIF($C41,"*9 hole comp"),$G41&gt;$R$2,$H41-#REF!+$N$6&gt;$R$4),"2 strokes",AND(COUNTIF($C41,"*9 hole comp"),$G41&gt;$P$2,$H41-#REF!+$N$6&gt;$P$4),"1 stroke",AND(COUNTIF($C41,"*tee comp"),$G41&gt;$R$3,$H41-#REF!+$N$6&gt;$R$4),"2 strokes",AND(COUNTIF($C41,"*tee comp"),$G41&gt;$P$3,$H41-#REF!+$N$6&gt;$P$4),"1 stroke",TRUE,""),"")</f>
        <v/>
      </c>
      <c r="J41" s="5" t="str">
        <f>IF(I41&lt;&gt;"",B41,"")</f>
        <v/>
      </c>
      <c r="K41" s="12" t="str">
        <f>IF(I41&lt;&gt;"",D41,"")</f>
        <v/>
      </c>
      <c r="L41" s="5"/>
    </row>
    <row r="42" spans="1:12" ht="15.75">
      <c r="A42" s="7">
        <v>45549</v>
      </c>
      <c r="B42" s="8" t="s">
        <v>55</v>
      </c>
      <c r="C42" s="8" t="s">
        <v>12</v>
      </c>
      <c r="D42" s="9">
        <v>0.31111111111111112</v>
      </c>
      <c r="E42" s="22">
        <v>0.4777777777777778</v>
      </c>
      <c r="F42" s="10">
        <v>0.16666666666666666</v>
      </c>
      <c r="G42" s="11">
        <v>0.16666666666666666</v>
      </c>
      <c r="H42" s="11">
        <v>4.8611111111111494E-3</v>
      </c>
      <c r="I42" s="11" t="str" cm="1">
        <f t="array" ref="I42">IFERROR(_xlfn.IFS(AND(COUNTIF($C42,"*9 hole comp"),$G42&gt;$R$2,$H42-#REF!+$N$6&gt;$R$4),"2 strokes",AND(COUNTIF($C42,"*9 hole comp"),$G42&gt;$P$2,$H42-#REF!+$N$6&gt;$P$4),"1 stroke",AND(COUNTIF($C42,"*tee comp"),$G42&gt;$R$3,$H42-#REF!+$N$6&gt;$R$4),"2 strokes",AND(COUNTIF($C42,"*tee comp"),$G42&gt;$P$3,$H42-#REF!+$N$6&gt;$P$4),"1 stroke",TRUE,""),"")</f>
        <v/>
      </c>
      <c r="J42" s="5" t="str">
        <f>IF(I42&lt;&gt;"",B42,"")</f>
        <v/>
      </c>
      <c r="K42" s="12" t="str">
        <f>IF(I42&lt;&gt;"",D42,"")</f>
        <v/>
      </c>
      <c r="L42" s="5"/>
    </row>
    <row r="43" spans="1:12" ht="15.75">
      <c r="A43" s="7">
        <v>45549</v>
      </c>
      <c r="B43" s="8" t="s">
        <v>56</v>
      </c>
      <c r="C43" s="8" t="s">
        <v>12</v>
      </c>
      <c r="D43" s="9">
        <v>0.31666666666666665</v>
      </c>
      <c r="E43" s="22">
        <v>0.48402777777777778</v>
      </c>
      <c r="F43" s="10">
        <v>0.1673611111111111</v>
      </c>
      <c r="G43" s="11">
        <v>0.1673611111111111</v>
      </c>
      <c r="H43" s="11">
        <v>6.2499999999999778E-3</v>
      </c>
      <c r="I43" s="11" t="str" cm="1">
        <f t="array" ref="I43">IFERROR(_xlfn.IFS(AND(COUNTIF($C43,"*9 hole comp"),$G43&gt;$R$2,$H43-#REF!+$N$6&gt;$R$4),"2 strokes",AND(COUNTIF($C43,"*9 hole comp"),$G43&gt;$P$2,$H43-#REF!+$N$6&gt;$P$4),"1 stroke",AND(COUNTIF($C43,"*tee comp"),$G43&gt;$R$3,$H43-#REF!+$N$6&gt;$R$4),"2 strokes",AND(COUNTIF($C43,"*tee comp"),$G43&gt;$P$3,$H43-#REF!+$N$6&gt;$P$4),"1 stroke",TRUE,""),"")</f>
        <v/>
      </c>
      <c r="J43" s="5" t="str">
        <f>IF(I43&lt;&gt;"",B43,"")</f>
        <v/>
      </c>
      <c r="K43" s="12" t="str">
        <f>IF(I43&lt;&gt;"",D43,"")</f>
        <v/>
      </c>
      <c r="L43" s="5"/>
    </row>
    <row r="44" spans="1:12" ht="15.75">
      <c r="A44" s="7">
        <v>45549</v>
      </c>
      <c r="B44" s="8" t="s">
        <v>57</v>
      </c>
      <c r="C44" s="8" t="s">
        <v>12</v>
      </c>
      <c r="D44" s="9">
        <v>0.31666666666666665</v>
      </c>
      <c r="E44" s="22">
        <v>0.48402777777777778</v>
      </c>
      <c r="F44" s="10">
        <v>0.1673611111111111</v>
      </c>
      <c r="G44" s="11">
        <v>0.1673611111111111</v>
      </c>
      <c r="H44" s="11">
        <v>6.2499999999999778E-3</v>
      </c>
      <c r="I44" s="11" t="str" cm="1">
        <f t="array" ref="I44">IFERROR(_xlfn.IFS(AND(COUNTIF($C44,"*9 hole comp"),$G44&gt;$R$2,$H44-#REF!+$N$6&gt;$R$4),"2 strokes",AND(COUNTIF($C44,"*9 hole comp"),$G44&gt;$P$2,$H44-#REF!+$N$6&gt;$P$4),"1 stroke",AND(COUNTIF($C44,"*tee comp"),$G44&gt;$R$3,$H44-#REF!+$N$6&gt;$R$4),"2 strokes",AND(COUNTIF($C44,"*tee comp"),$G44&gt;$P$3,$H44-#REF!+$N$6&gt;$P$4),"1 stroke",TRUE,""),"")</f>
        <v/>
      </c>
      <c r="J44" s="5" t="str">
        <f>IF(I44&lt;&gt;"",B44,"")</f>
        <v/>
      </c>
      <c r="K44" s="12" t="str">
        <f>IF(I44&lt;&gt;"",D44,"")</f>
        <v/>
      </c>
      <c r="L44" s="5"/>
    </row>
    <row r="45" spans="1:12" ht="15.75">
      <c r="A45" s="7">
        <v>45549</v>
      </c>
      <c r="B45" s="8" t="s">
        <v>58</v>
      </c>
      <c r="C45" s="8" t="s">
        <v>12</v>
      </c>
      <c r="D45" s="9">
        <v>0.31666666666666665</v>
      </c>
      <c r="E45" s="22">
        <v>0.48472222222222222</v>
      </c>
      <c r="F45" s="10">
        <v>0.16805555555555557</v>
      </c>
      <c r="G45" s="11">
        <v>0.1673611111111111</v>
      </c>
      <c r="H45" s="11">
        <v>6.2499999999999778E-3</v>
      </c>
      <c r="I45" s="11" t="str" cm="1">
        <f t="array" ref="I45">IFERROR(_xlfn.IFS(AND(COUNTIF($C45,"*9 hole comp"),$G45&gt;$R$2,$H45-#REF!+$N$6&gt;$R$4),"2 strokes",AND(COUNTIF($C45,"*9 hole comp"),$G45&gt;$P$2,$H45-#REF!+$N$6&gt;$P$4),"1 stroke",AND(COUNTIF($C45,"*tee comp"),$G45&gt;$R$3,$H45-#REF!+$N$6&gt;$R$4),"2 strokes",AND(COUNTIF($C45,"*tee comp"),$G45&gt;$P$3,$H45-#REF!+$N$6&gt;$P$4),"1 stroke",TRUE,""),"")</f>
        <v/>
      </c>
      <c r="J45" s="5" t="str">
        <f>IF(I45&lt;&gt;"",B45,"")</f>
        <v/>
      </c>
      <c r="K45" s="12" t="str">
        <f>IF(I45&lt;&gt;"",D45,"")</f>
        <v/>
      </c>
      <c r="L45" s="5"/>
    </row>
    <row r="46" spans="1:12" ht="15.75">
      <c r="A46" s="7">
        <v>45549</v>
      </c>
      <c r="B46" s="8" t="s">
        <v>59</v>
      </c>
      <c r="C46" s="8" t="s">
        <v>12</v>
      </c>
      <c r="D46" s="9">
        <v>0.31666666666666665</v>
      </c>
      <c r="E46" s="22">
        <v>0.48472222222222222</v>
      </c>
      <c r="F46" s="10">
        <v>0.16805555555555557</v>
      </c>
      <c r="G46" s="11">
        <v>0.1673611111111111</v>
      </c>
      <c r="H46" s="11">
        <v>6.2499999999999778E-3</v>
      </c>
      <c r="I46" s="11" t="str" cm="1">
        <f t="array" ref="I46">IFERROR(_xlfn.IFS(AND(COUNTIF($C46,"*9 hole comp"),$G46&gt;$R$2,$H46-#REF!+$N$6&gt;$R$4),"2 strokes",AND(COUNTIF($C46,"*9 hole comp"),$G46&gt;$P$2,$H46-#REF!+$N$6&gt;$P$4),"1 stroke",AND(COUNTIF($C46,"*tee comp"),$G46&gt;$R$3,$H46-#REF!+$N$6&gt;$R$4),"2 strokes",AND(COUNTIF($C46,"*tee comp"),$G46&gt;$P$3,$H46-#REF!+$N$6&gt;$P$4),"1 stroke",TRUE,""),"")</f>
        <v/>
      </c>
      <c r="J46" s="5" t="str">
        <f>IF(I46&lt;&gt;"",B46,"")</f>
        <v/>
      </c>
      <c r="K46" s="12" t="str">
        <f>IF(I46&lt;&gt;"",D46,"")</f>
        <v/>
      </c>
      <c r="L46" s="5"/>
    </row>
    <row r="47" spans="1:12" ht="15.75">
      <c r="A47" s="7">
        <v>45549</v>
      </c>
      <c r="B47" s="8" t="s">
        <v>60</v>
      </c>
      <c r="C47" s="8" t="s">
        <v>12</v>
      </c>
      <c r="D47" s="9">
        <v>0.32222222222222224</v>
      </c>
      <c r="E47" s="22">
        <v>0.49027777777777776</v>
      </c>
      <c r="F47" s="10">
        <v>0.16805555555555557</v>
      </c>
      <c r="G47" s="11">
        <v>0.16805555555555557</v>
      </c>
      <c r="H47" s="11">
        <v>6.2499999999999778E-3</v>
      </c>
      <c r="I47" s="11" t="str" cm="1">
        <f t="array" ref="I47">IFERROR(_xlfn.IFS(AND(COUNTIF($C47,"*9 hole comp"),$G47&gt;$R$2,$H47-#REF!+$N$6&gt;$R$4),"2 strokes",AND(COUNTIF($C47,"*9 hole comp"),$G47&gt;$P$2,$H47-#REF!+$N$6&gt;$P$4),"1 stroke",AND(COUNTIF($C47,"*tee comp"),$G47&gt;$R$3,$H47-#REF!+$N$6&gt;$R$4),"2 strokes",AND(COUNTIF($C47,"*tee comp"),$G47&gt;$P$3,$H47-#REF!+$N$6&gt;$P$4),"1 stroke",TRUE,""),"")</f>
        <v/>
      </c>
      <c r="J47" s="5" t="str">
        <f>IF(I47&lt;&gt;"",B47,"")</f>
        <v/>
      </c>
      <c r="K47" s="12" t="str">
        <f>IF(I47&lt;&gt;"",D47,"")</f>
        <v/>
      </c>
      <c r="L47" s="5"/>
    </row>
    <row r="48" spans="1:12" ht="15.75">
      <c r="A48" s="7">
        <v>45549</v>
      </c>
      <c r="B48" s="8" t="s">
        <v>61</v>
      </c>
      <c r="C48" s="8" t="s">
        <v>12</v>
      </c>
      <c r="D48" s="9">
        <v>0.32222222222222224</v>
      </c>
      <c r="E48" s="22">
        <v>0.4909722222222222</v>
      </c>
      <c r="F48" s="10">
        <v>0.16875000000000001</v>
      </c>
      <c r="G48" s="11">
        <v>0.16805555555555557</v>
      </c>
      <c r="H48" s="11">
        <v>6.2499999999999778E-3</v>
      </c>
      <c r="I48" s="11" t="str" cm="1">
        <f t="array" ref="I48">IFERROR(_xlfn.IFS(AND(COUNTIF($C48,"*9 hole comp"),$G48&gt;$R$2,$H48-#REF!+$N$6&gt;$R$4),"2 strokes",AND(COUNTIF($C48,"*9 hole comp"),$G48&gt;$P$2,$H48-#REF!+$N$6&gt;$P$4),"1 stroke",AND(COUNTIF($C48,"*tee comp"),$G48&gt;$R$3,$H48-#REF!+$N$6&gt;$R$4),"2 strokes",AND(COUNTIF($C48,"*tee comp"),$G48&gt;$P$3,$H48-#REF!+$N$6&gt;$P$4),"1 stroke",TRUE,""),"")</f>
        <v/>
      </c>
      <c r="J48" s="5" t="str">
        <f>IF(I48&lt;&gt;"",B48,"")</f>
        <v/>
      </c>
      <c r="K48" s="12" t="str">
        <f>IF(I48&lt;&gt;"",D48,"")</f>
        <v/>
      </c>
      <c r="L48" s="5"/>
    </row>
    <row r="49" spans="1:12" ht="15.75">
      <c r="A49" s="7">
        <v>45549</v>
      </c>
      <c r="B49" s="8" t="s">
        <v>62</v>
      </c>
      <c r="C49" s="8" t="s">
        <v>12</v>
      </c>
      <c r="D49" s="9">
        <v>0.32222222222222224</v>
      </c>
      <c r="E49" s="22">
        <v>0.49027777777777776</v>
      </c>
      <c r="F49" s="10">
        <v>0.16805555555555557</v>
      </c>
      <c r="G49" s="11">
        <v>0.16805555555555557</v>
      </c>
      <c r="H49" s="11">
        <v>6.2499999999999778E-3</v>
      </c>
      <c r="I49" s="11" t="str" cm="1">
        <f t="array" ref="I49">IFERROR(_xlfn.IFS(AND(COUNTIF($C49,"*9 hole comp"),$G49&gt;$R$2,$H49-#REF!+$N$6&gt;$R$4),"2 strokes",AND(COUNTIF($C49,"*9 hole comp"),$G49&gt;$P$2,$H49-#REF!+$N$6&gt;$P$4),"1 stroke",AND(COUNTIF($C49,"*tee comp"),$G49&gt;$R$3,$H49-#REF!+$N$6&gt;$R$4),"2 strokes",AND(COUNTIF($C49,"*tee comp"),$G49&gt;$P$3,$H49-#REF!+$N$6&gt;$P$4),"1 stroke",TRUE,""),"")</f>
        <v/>
      </c>
      <c r="J49" s="5" t="str">
        <f>IF(I49&lt;&gt;"",B49,"")</f>
        <v/>
      </c>
      <c r="K49" s="12" t="str">
        <f>IF(I49&lt;&gt;"",D49,"")</f>
        <v/>
      </c>
      <c r="L49" s="5"/>
    </row>
    <row r="50" spans="1:12" ht="15.75">
      <c r="A50" s="7">
        <v>45549</v>
      </c>
      <c r="B50" s="8" t="s">
        <v>63</v>
      </c>
      <c r="C50" s="8" t="s">
        <v>12</v>
      </c>
      <c r="D50" s="9">
        <v>0.32222222222222224</v>
      </c>
      <c r="E50" s="22">
        <v>0.49027777777777776</v>
      </c>
      <c r="F50" s="10">
        <v>0.16805555555555557</v>
      </c>
      <c r="G50" s="11">
        <v>0.16805555555555557</v>
      </c>
      <c r="H50" s="11">
        <v>6.2499999999999778E-3</v>
      </c>
      <c r="I50" s="11" t="str" cm="1">
        <f t="array" ref="I50">IFERROR(_xlfn.IFS(AND(COUNTIF($C50,"*9 hole comp"),$G50&gt;$R$2,$H50-#REF!+$N$6&gt;$R$4),"2 strokes",AND(COUNTIF($C50,"*9 hole comp"),$G50&gt;$P$2,$H50-#REF!+$N$6&gt;$P$4),"1 stroke",AND(COUNTIF($C50,"*tee comp"),$G50&gt;$R$3,$H50-#REF!+$N$6&gt;$R$4),"2 strokes",AND(COUNTIF($C50,"*tee comp"),$G50&gt;$P$3,$H50-#REF!+$N$6&gt;$P$4),"1 stroke",TRUE,""),"")</f>
        <v/>
      </c>
      <c r="J50" s="5" t="str">
        <f>IF(I50&lt;&gt;"",B50,"")</f>
        <v/>
      </c>
      <c r="K50" s="12" t="str">
        <f>IF(I50&lt;&gt;"",D50,"")</f>
        <v/>
      </c>
      <c r="L50" s="5"/>
    </row>
    <row r="51" spans="1:12" ht="15.75">
      <c r="A51" s="7">
        <v>45549</v>
      </c>
      <c r="B51" s="8" t="s">
        <v>64</v>
      </c>
      <c r="C51" s="8" t="s">
        <v>12</v>
      </c>
      <c r="D51" s="9">
        <v>0.32777777777777778</v>
      </c>
      <c r="E51" s="22">
        <v>0.49861111111111112</v>
      </c>
      <c r="F51" s="10">
        <v>0.17083333333333334</v>
      </c>
      <c r="G51" s="11">
        <v>0.17083333333333334</v>
      </c>
      <c r="H51" s="11">
        <v>8.3333333333333592E-3</v>
      </c>
      <c r="I51" s="11" t="str" cm="1">
        <f t="array" ref="I51">IFERROR(_xlfn.IFS(AND(COUNTIF($C51,"*9 hole comp"),$G51&gt;$R$2,$H51-#REF!+$N$6&gt;$R$4),"2 strokes",AND(COUNTIF($C51,"*9 hole comp"),$G51&gt;$P$2,$H51-#REF!+$N$6&gt;$P$4),"1 stroke",AND(COUNTIF($C51,"*tee comp"),$G51&gt;$R$3,$H51-#REF!+$N$6&gt;$R$4),"2 strokes",AND(COUNTIF($C51,"*tee comp"),$G51&gt;$P$3,$H51-#REF!+$N$6&gt;$P$4),"1 stroke",TRUE,""),"")</f>
        <v/>
      </c>
      <c r="J51" s="5" t="str">
        <f>IF(I51&lt;&gt;"",B51,"")</f>
        <v/>
      </c>
      <c r="K51" s="12" t="str">
        <f>IF(I51&lt;&gt;"",D51,"")</f>
        <v/>
      </c>
      <c r="L51" s="5"/>
    </row>
    <row r="52" spans="1:12" ht="15.75">
      <c r="A52" s="7">
        <v>45549</v>
      </c>
      <c r="B52" s="8" t="s">
        <v>65</v>
      </c>
      <c r="C52" s="8" t="s">
        <v>12</v>
      </c>
      <c r="D52" s="9">
        <v>0.32777777777777778</v>
      </c>
      <c r="E52" s="22">
        <v>0.49861111111111112</v>
      </c>
      <c r="F52" s="10">
        <v>0.17083333333333334</v>
      </c>
      <c r="G52" s="11">
        <v>0.17083333333333334</v>
      </c>
      <c r="H52" s="11">
        <v>8.3333333333333592E-3</v>
      </c>
      <c r="I52" s="11" t="str" cm="1">
        <f t="array" ref="I52">IFERROR(_xlfn.IFS(AND(COUNTIF($C52,"*9 hole comp"),$G52&gt;$R$2,$H52-#REF!+$N$6&gt;$R$4),"2 strokes",AND(COUNTIF($C52,"*9 hole comp"),$G52&gt;$P$2,$H52-#REF!+$N$6&gt;$P$4),"1 stroke",AND(COUNTIF($C52,"*tee comp"),$G52&gt;$R$3,$H52-#REF!+$N$6&gt;$R$4),"2 strokes",AND(COUNTIF($C52,"*tee comp"),$G52&gt;$P$3,$H52-#REF!+$N$6&gt;$P$4),"1 stroke",TRUE,""),"")</f>
        <v/>
      </c>
      <c r="J52" s="5" t="str">
        <f>IF(I52&lt;&gt;"",B52,"")</f>
        <v/>
      </c>
      <c r="K52" s="12" t="str">
        <f>IF(I52&lt;&gt;"",D52,"")</f>
        <v/>
      </c>
      <c r="L52" s="5"/>
    </row>
    <row r="53" spans="1:12" ht="15.75">
      <c r="A53" s="7">
        <v>45549</v>
      </c>
      <c r="B53" s="8" t="s">
        <v>66</v>
      </c>
      <c r="C53" s="8" t="s">
        <v>12</v>
      </c>
      <c r="D53" s="9">
        <v>0.33333333333333331</v>
      </c>
      <c r="E53" s="22">
        <v>0.50486111111111109</v>
      </c>
      <c r="F53" s="10">
        <v>0.17152777777777778</v>
      </c>
      <c r="G53" s="11">
        <v>0.17152777777777778</v>
      </c>
      <c r="H53" s="11">
        <v>6.2499999999999778E-3</v>
      </c>
      <c r="I53" s="11" t="str" cm="1">
        <f t="array" ref="I53">IFERROR(_xlfn.IFS(AND(COUNTIF($C53,"*9 hole comp"),$G53&gt;$R$2,$H53-#REF!+$N$6&gt;$R$4),"2 strokes",AND(COUNTIF($C53,"*9 hole comp"),$G53&gt;$P$2,$H53-#REF!+$N$6&gt;$P$4),"1 stroke",AND(COUNTIF($C53,"*tee comp"),$G53&gt;$R$3,$H53-#REF!+$N$6&gt;$R$4),"2 strokes",AND(COUNTIF($C53,"*tee comp"),$G53&gt;$P$3,$H53-#REF!+$N$6&gt;$P$4),"1 stroke",TRUE,""),"")</f>
        <v/>
      </c>
      <c r="J53" s="5" t="str">
        <f>IF(I53&lt;&gt;"",B53,"")</f>
        <v/>
      </c>
      <c r="K53" s="12" t="str">
        <f>IF(I53&lt;&gt;"",D53,"")</f>
        <v/>
      </c>
      <c r="L53" s="5"/>
    </row>
    <row r="54" spans="1:12" ht="15.75">
      <c r="A54" s="7">
        <v>45549</v>
      </c>
      <c r="B54" s="8" t="s">
        <v>67</v>
      </c>
      <c r="C54" s="8" t="s">
        <v>12</v>
      </c>
      <c r="D54" s="9">
        <v>0.33333333333333331</v>
      </c>
      <c r="E54" s="22">
        <v>0.50486111111111109</v>
      </c>
      <c r="F54" s="10">
        <v>0.17152777777777778</v>
      </c>
      <c r="G54" s="11">
        <v>0.17152777777777778</v>
      </c>
      <c r="H54" s="11">
        <v>6.2499999999999778E-3</v>
      </c>
      <c r="I54" s="11" t="str" cm="1">
        <f t="array" ref="I54">IFERROR(_xlfn.IFS(AND(COUNTIF($C54,"*9 hole comp"),$G54&gt;$R$2,$H54-#REF!+$N$6&gt;$R$4),"2 strokes",AND(COUNTIF($C54,"*9 hole comp"),$G54&gt;$P$2,$H54-#REF!+$N$6&gt;$P$4),"1 stroke",AND(COUNTIF($C54,"*tee comp"),$G54&gt;$R$3,$H54-#REF!+$N$6&gt;$R$4),"2 strokes",AND(COUNTIF($C54,"*tee comp"),$G54&gt;$P$3,$H54-#REF!+$N$6&gt;$P$4),"1 stroke",TRUE,""),"")</f>
        <v/>
      </c>
      <c r="J54" s="5" t="str">
        <f>IF(I54&lt;&gt;"",B54,"")</f>
        <v/>
      </c>
      <c r="K54" s="12" t="str">
        <f>IF(I54&lt;&gt;"",D54,"")</f>
        <v/>
      </c>
      <c r="L54" s="5"/>
    </row>
    <row r="55" spans="1:12" ht="15.75">
      <c r="A55" s="7">
        <v>45549</v>
      </c>
      <c r="B55" s="8" t="s">
        <v>68</v>
      </c>
      <c r="C55" s="8" t="s">
        <v>12</v>
      </c>
      <c r="D55" s="9">
        <v>0.33333333333333331</v>
      </c>
      <c r="E55" s="22">
        <v>0.50555555555555554</v>
      </c>
      <c r="F55" s="10">
        <v>0.17222222222222222</v>
      </c>
      <c r="G55" s="11">
        <v>0.17152777777777778</v>
      </c>
      <c r="H55" s="11">
        <v>6.2499999999999778E-3</v>
      </c>
      <c r="I55" s="11" t="str" cm="1">
        <f t="array" ref="I55">IFERROR(_xlfn.IFS(AND(COUNTIF($C55,"*9 hole comp"),$G55&gt;$R$2,$H55-#REF!+$N$6&gt;$R$4),"2 strokes",AND(COUNTIF($C55,"*9 hole comp"),$G55&gt;$P$2,$H55-#REF!+$N$6&gt;$P$4),"1 stroke",AND(COUNTIF($C55,"*tee comp"),$G55&gt;$R$3,$H55-#REF!+$N$6&gt;$R$4),"2 strokes",AND(COUNTIF($C55,"*tee comp"),$G55&gt;$P$3,$H55-#REF!+$N$6&gt;$P$4),"1 stroke",TRUE,""),"")</f>
        <v/>
      </c>
      <c r="J55" s="5" t="str">
        <f>IF(I55&lt;&gt;"",B55,"")</f>
        <v/>
      </c>
      <c r="K55" s="12" t="str">
        <f>IF(I55&lt;&gt;"",D55,"")</f>
        <v/>
      </c>
      <c r="L55" s="5"/>
    </row>
    <row r="56" spans="1:12" ht="15.75">
      <c r="A56" s="7">
        <v>45549</v>
      </c>
      <c r="B56" s="8" t="s">
        <v>69</v>
      </c>
      <c r="C56" s="8" t="s">
        <v>12</v>
      </c>
      <c r="D56" s="9">
        <v>0.33333333333333331</v>
      </c>
      <c r="E56" s="22">
        <v>0.50486111111111109</v>
      </c>
      <c r="F56" s="10">
        <v>0.17152777777777778</v>
      </c>
      <c r="G56" s="11">
        <v>0.17152777777777778</v>
      </c>
      <c r="H56" s="11">
        <v>6.2499999999999778E-3</v>
      </c>
      <c r="I56" s="11" t="str" cm="1">
        <f t="array" ref="I56">IFERROR(_xlfn.IFS(AND(COUNTIF($C56,"*9 hole comp"),$G56&gt;$R$2,$H56-#REF!+$N$6&gt;$R$4),"2 strokes",AND(COUNTIF($C56,"*9 hole comp"),$G56&gt;$P$2,$H56-#REF!+$N$6&gt;$P$4),"1 stroke",AND(COUNTIF($C56,"*tee comp"),$G56&gt;$R$3,$H56-#REF!+$N$6&gt;$R$4),"2 strokes",AND(COUNTIF($C56,"*tee comp"),$G56&gt;$P$3,$H56-#REF!+$N$6&gt;$P$4),"1 stroke",TRUE,""),"")</f>
        <v/>
      </c>
      <c r="J56" s="5" t="str">
        <f>IF(I56&lt;&gt;"",B56,"")</f>
        <v/>
      </c>
      <c r="K56" s="12" t="str">
        <f>IF(I56&lt;&gt;"",D56,"")</f>
        <v/>
      </c>
      <c r="L56" s="5"/>
    </row>
    <row r="57" spans="1:12" ht="15.75">
      <c r="A57" s="7">
        <v>45549</v>
      </c>
      <c r="B57" s="8" t="s">
        <v>70</v>
      </c>
      <c r="C57" s="8" t="s">
        <v>12</v>
      </c>
      <c r="D57" s="9">
        <v>0.33888888888888891</v>
      </c>
      <c r="E57" s="22">
        <v>0.50972222222222219</v>
      </c>
      <c r="F57" s="10">
        <v>0.17083333333333334</v>
      </c>
      <c r="G57" s="11">
        <v>0.1701388888888889</v>
      </c>
      <c r="H57" s="11">
        <v>4.1666666666666519E-3</v>
      </c>
      <c r="I57" s="11" t="str" cm="1">
        <f t="array" ref="I57">IFERROR(_xlfn.IFS(AND(COUNTIF($C57,"*9 hole comp"),$G57&gt;$R$2,$H57-#REF!+$N$6&gt;$R$4),"2 strokes",AND(COUNTIF($C57,"*9 hole comp"),$G57&gt;$P$2,$H57-#REF!+$N$6&gt;$P$4),"1 stroke",AND(COUNTIF($C57,"*tee comp"),$G57&gt;$R$3,$H57-#REF!+$N$6&gt;$R$4),"2 strokes",AND(COUNTIF($C57,"*tee comp"),$G57&gt;$P$3,$H57-#REF!+$N$6&gt;$P$4),"1 stroke",TRUE,""),"")</f>
        <v/>
      </c>
      <c r="J57" s="5" t="str">
        <f>IF(I57&lt;&gt;"",B57,"")</f>
        <v/>
      </c>
      <c r="K57" s="12" t="str">
        <f>IF(I57&lt;&gt;"",D57,"")</f>
        <v/>
      </c>
      <c r="L57" s="5"/>
    </row>
    <row r="58" spans="1:12" ht="15.75">
      <c r="A58" s="7">
        <v>45549</v>
      </c>
      <c r="B58" s="8" t="s">
        <v>71</v>
      </c>
      <c r="C58" s="8" t="s">
        <v>12</v>
      </c>
      <c r="D58" s="9">
        <v>0.33888888888888891</v>
      </c>
      <c r="E58" s="22">
        <v>0.50972222222222219</v>
      </c>
      <c r="F58" s="10">
        <v>0.17083333333333334</v>
      </c>
      <c r="G58" s="11">
        <v>0.1701388888888889</v>
      </c>
      <c r="H58" s="11">
        <v>4.1666666666666519E-3</v>
      </c>
      <c r="I58" s="11" t="str" cm="1">
        <f t="array" ref="I58">IFERROR(_xlfn.IFS(AND(COUNTIF($C58,"*9 hole comp"),$G58&gt;$R$2,$H58-#REF!+$N$6&gt;$R$4),"2 strokes",AND(COUNTIF($C58,"*9 hole comp"),$G58&gt;$P$2,$H58-#REF!+$N$6&gt;$P$4),"1 stroke",AND(COUNTIF($C58,"*tee comp"),$G58&gt;$R$3,$H58-#REF!+$N$6&gt;$R$4),"2 strokes",AND(COUNTIF($C58,"*tee comp"),$G58&gt;$P$3,$H58-#REF!+$N$6&gt;$P$4),"1 stroke",TRUE,""),"")</f>
        <v/>
      </c>
      <c r="J58" s="5" t="str">
        <f>IF(I58&lt;&gt;"",B58,"")</f>
        <v/>
      </c>
      <c r="K58" s="12" t="str">
        <f>IF(I58&lt;&gt;"",D58,"")</f>
        <v/>
      </c>
      <c r="L58" s="5"/>
    </row>
    <row r="59" spans="1:12" ht="15.75">
      <c r="A59" s="7">
        <v>45549</v>
      </c>
      <c r="B59" s="8" t="s">
        <v>72</v>
      </c>
      <c r="C59" s="8" t="s">
        <v>12</v>
      </c>
      <c r="D59" s="9">
        <v>0.33888888888888891</v>
      </c>
      <c r="E59" s="22">
        <v>0.50902777777777775</v>
      </c>
      <c r="F59" s="10">
        <v>0.1701388888888889</v>
      </c>
      <c r="G59" s="11">
        <v>0.1701388888888889</v>
      </c>
      <c r="H59" s="11">
        <v>4.1666666666666519E-3</v>
      </c>
      <c r="I59" s="11" t="str" cm="1">
        <f t="array" ref="I59">IFERROR(_xlfn.IFS(AND(COUNTIF($C59,"*9 hole comp"),$G59&gt;$R$2,$H59-#REF!+$N$6&gt;$R$4),"2 strokes",AND(COUNTIF($C59,"*9 hole comp"),$G59&gt;$P$2,$H59-#REF!+$N$6&gt;$P$4),"1 stroke",AND(COUNTIF($C59,"*tee comp"),$G59&gt;$R$3,$H59-#REF!+$N$6&gt;$R$4),"2 strokes",AND(COUNTIF($C59,"*tee comp"),$G59&gt;$P$3,$H59-#REF!+$N$6&gt;$P$4),"1 stroke",TRUE,""),"")</f>
        <v/>
      </c>
      <c r="J59" s="5" t="str">
        <f>IF(I59&lt;&gt;"",B59,"")</f>
        <v/>
      </c>
      <c r="K59" s="12" t="str">
        <f>IF(I59&lt;&gt;"",D59,"")</f>
        <v/>
      </c>
      <c r="L59" s="5"/>
    </row>
    <row r="60" spans="1:12" ht="15.75">
      <c r="A60" s="7">
        <v>45549</v>
      </c>
      <c r="B60" s="8" t="s">
        <v>73</v>
      </c>
      <c r="C60" s="8" t="s">
        <v>12</v>
      </c>
      <c r="D60" s="9">
        <v>0.34444444444444444</v>
      </c>
      <c r="E60" s="22">
        <v>0.51527777777777772</v>
      </c>
      <c r="F60" s="10">
        <v>0.17083333333333334</v>
      </c>
      <c r="G60" s="11">
        <v>0.1701388888888889</v>
      </c>
      <c r="H60" s="11">
        <v>5.5555555555555358E-3</v>
      </c>
      <c r="I60" s="11" t="str" cm="1">
        <f t="array" ref="I60">IFERROR(_xlfn.IFS(AND(COUNTIF($C60,"*9 hole comp"),$G60&gt;$R$2,$H60-#REF!+$N$6&gt;$R$4),"2 strokes",AND(COUNTIF($C60,"*9 hole comp"),$G60&gt;$P$2,$H60-#REF!+$N$6&gt;$P$4),"1 stroke",AND(COUNTIF($C60,"*tee comp"),$G60&gt;$R$3,$H60-#REF!+$N$6&gt;$R$4),"2 strokes",AND(COUNTIF($C60,"*tee comp"),$G60&gt;$P$3,$H60-#REF!+$N$6&gt;$P$4),"1 stroke",TRUE,""),"")</f>
        <v/>
      </c>
      <c r="J60" s="5" t="str">
        <f>IF(I60&lt;&gt;"",B60,"")</f>
        <v/>
      </c>
      <c r="K60" s="12" t="str">
        <f>IF(I60&lt;&gt;"",D60,"")</f>
        <v/>
      </c>
      <c r="L60" s="5"/>
    </row>
    <row r="61" spans="1:12" ht="15.75">
      <c r="A61" s="7">
        <v>45549</v>
      </c>
      <c r="B61" s="8" t="s">
        <v>74</v>
      </c>
      <c r="C61" s="8" t="s">
        <v>12</v>
      </c>
      <c r="D61" s="9">
        <v>0.34444444444444444</v>
      </c>
      <c r="E61" s="22">
        <v>0.51458333333333328</v>
      </c>
      <c r="F61" s="10">
        <v>0.1701388888888889</v>
      </c>
      <c r="G61" s="11">
        <v>0.1701388888888889</v>
      </c>
      <c r="H61" s="11">
        <v>5.5555555555555358E-3</v>
      </c>
      <c r="I61" s="11" t="str" cm="1">
        <f t="array" ref="I61">IFERROR(_xlfn.IFS(AND(COUNTIF($C61,"*9 hole comp"),$G61&gt;$R$2,$H61-#REF!+$N$6&gt;$R$4),"2 strokes",AND(COUNTIF($C61,"*9 hole comp"),$G61&gt;$P$2,$H61-#REF!+$N$6&gt;$P$4),"1 stroke",AND(COUNTIF($C61,"*tee comp"),$G61&gt;$R$3,$H61-#REF!+$N$6&gt;$R$4),"2 strokes",AND(COUNTIF($C61,"*tee comp"),$G61&gt;$P$3,$H61-#REF!+$N$6&gt;$P$4),"1 stroke",TRUE,""),"")</f>
        <v/>
      </c>
      <c r="J61" s="5" t="str">
        <f>IF(I61&lt;&gt;"",B61,"")</f>
        <v/>
      </c>
      <c r="K61" s="12" t="str">
        <f>IF(I61&lt;&gt;"",D61,"")</f>
        <v/>
      </c>
      <c r="L61" s="5"/>
    </row>
    <row r="62" spans="1:12" ht="15.75">
      <c r="A62" s="7">
        <v>45549</v>
      </c>
      <c r="B62" s="8" t="s">
        <v>75</v>
      </c>
      <c r="C62" s="8" t="s">
        <v>12</v>
      </c>
      <c r="D62" s="9">
        <v>0.34444444444444444</v>
      </c>
      <c r="E62" s="22">
        <v>0.51527777777777772</v>
      </c>
      <c r="F62" s="10">
        <v>0.17083333333333334</v>
      </c>
      <c r="G62" s="11">
        <v>0.1701388888888889</v>
      </c>
      <c r="H62" s="11">
        <v>5.5555555555555358E-3</v>
      </c>
      <c r="I62" s="11" t="str" cm="1">
        <f t="array" ref="I62">IFERROR(_xlfn.IFS(AND(COUNTIF($C62,"*9 hole comp"),$G62&gt;$R$2,$H62-#REF!+$N$6&gt;$R$4),"2 strokes",AND(COUNTIF($C62,"*9 hole comp"),$G62&gt;$P$2,$H62-#REF!+$N$6&gt;$P$4),"1 stroke",AND(COUNTIF($C62,"*tee comp"),$G62&gt;$R$3,$H62-#REF!+$N$6&gt;$R$4),"2 strokes",AND(COUNTIF($C62,"*tee comp"),$G62&gt;$P$3,$H62-#REF!+$N$6&gt;$P$4),"1 stroke",TRUE,""),"")</f>
        <v/>
      </c>
      <c r="J62" s="5" t="str">
        <f>IF(I62&lt;&gt;"",B62,"")</f>
        <v/>
      </c>
      <c r="K62" s="12" t="str">
        <f>IF(I62&lt;&gt;"",D62,"")</f>
        <v/>
      </c>
      <c r="L62" s="5"/>
    </row>
    <row r="63" spans="1:12" ht="15.75">
      <c r="A63" s="7">
        <v>45549</v>
      </c>
      <c r="B63" s="8" t="s">
        <v>76</v>
      </c>
      <c r="C63" s="8" t="s">
        <v>12</v>
      </c>
      <c r="D63" s="9">
        <v>0.35</v>
      </c>
      <c r="E63" s="22">
        <v>0.52222222222222225</v>
      </c>
      <c r="F63" s="10">
        <v>0.17222222222222222</v>
      </c>
      <c r="G63" s="11">
        <v>0.17222222222222222</v>
      </c>
      <c r="H63" s="11">
        <v>7.6388888888889728E-3</v>
      </c>
      <c r="I63" s="11" t="str" cm="1">
        <f t="array" ref="I63">IFERROR(_xlfn.IFS(AND(COUNTIF($C63,"*9 hole comp"),$G63&gt;$R$2,$H63-#REF!+$N$6&gt;$R$4),"2 strokes",AND(COUNTIF($C63,"*9 hole comp"),$G63&gt;$P$2,$H63-#REF!+$N$6&gt;$P$4),"1 stroke",AND(COUNTIF($C63,"*tee comp"),$G63&gt;$R$3,$H63-#REF!+$N$6&gt;$R$4),"2 strokes",AND(COUNTIF($C63,"*tee comp"),$G63&gt;$P$3,$H63-#REF!+$N$6&gt;$P$4),"1 stroke",TRUE,""),"")</f>
        <v/>
      </c>
      <c r="J63" s="5" t="str">
        <f>IF(I63&lt;&gt;"",B63,"")</f>
        <v/>
      </c>
      <c r="K63" s="12" t="str">
        <f>IF(I63&lt;&gt;"",D63,"")</f>
        <v/>
      </c>
      <c r="L63" s="5"/>
    </row>
    <row r="64" spans="1:12" ht="15.75">
      <c r="A64" s="7">
        <v>45549</v>
      </c>
      <c r="B64" s="8" t="s">
        <v>77</v>
      </c>
      <c r="C64" s="8" t="s">
        <v>12</v>
      </c>
      <c r="D64" s="9">
        <v>0.35</v>
      </c>
      <c r="E64" s="22">
        <v>0.52222222222222225</v>
      </c>
      <c r="F64" s="10">
        <v>0.17222222222222222</v>
      </c>
      <c r="G64" s="11">
        <v>0.17222222222222222</v>
      </c>
      <c r="H64" s="11">
        <v>7.6388888888889728E-3</v>
      </c>
      <c r="I64" s="11" t="str" cm="1">
        <f t="array" ref="I64">IFERROR(_xlfn.IFS(AND(COUNTIF($C64,"*9 hole comp"),$G64&gt;$R$2,$H64-#REF!+$N$6&gt;$R$4),"2 strokes",AND(COUNTIF($C64,"*9 hole comp"),$G64&gt;$P$2,$H64-#REF!+$N$6&gt;$P$4),"1 stroke",AND(COUNTIF($C64,"*tee comp"),$G64&gt;$R$3,$H64-#REF!+$N$6&gt;$R$4),"2 strokes",AND(COUNTIF($C64,"*tee comp"),$G64&gt;$P$3,$H64-#REF!+$N$6&gt;$P$4),"1 stroke",TRUE,""),"")</f>
        <v/>
      </c>
      <c r="J64" s="5" t="str">
        <f>IF(I64&lt;&gt;"",B64,"")</f>
        <v/>
      </c>
      <c r="K64" s="12" t="str">
        <f>IF(I64&lt;&gt;"",D64,"")</f>
        <v/>
      </c>
      <c r="L64" s="5"/>
    </row>
    <row r="65" spans="1:12" ht="15.75">
      <c r="A65" s="7">
        <v>45549</v>
      </c>
      <c r="B65" s="8" t="s">
        <v>78</v>
      </c>
      <c r="C65" s="8" t="s">
        <v>12</v>
      </c>
      <c r="D65" s="9">
        <v>0.35</v>
      </c>
      <c r="E65" s="22">
        <v>0.52222222222222225</v>
      </c>
      <c r="F65" s="10">
        <v>0.17222222222222222</v>
      </c>
      <c r="G65" s="11">
        <v>0.17222222222222222</v>
      </c>
      <c r="H65" s="11">
        <v>7.6388888888889728E-3</v>
      </c>
      <c r="I65" s="11" t="str" cm="1">
        <f t="array" ref="I65">IFERROR(_xlfn.IFS(AND(COUNTIF($C65,"*9 hole comp"),$G65&gt;$R$2,$H65-#REF!+$N$6&gt;$R$4),"2 strokes",AND(COUNTIF($C65,"*9 hole comp"),$G65&gt;$P$2,$H65-#REF!+$N$6&gt;$P$4),"1 stroke",AND(COUNTIF($C65,"*tee comp"),$G65&gt;$R$3,$H65-#REF!+$N$6&gt;$R$4),"2 strokes",AND(COUNTIF($C65,"*tee comp"),$G65&gt;$P$3,$H65-#REF!+$N$6&gt;$P$4),"1 stroke",TRUE,""),"")</f>
        <v/>
      </c>
      <c r="J65" s="5" t="str">
        <f>IF(I65&lt;&gt;"",B65,"")</f>
        <v/>
      </c>
      <c r="K65" s="12" t="str">
        <f>IF(I65&lt;&gt;"",D65,"")</f>
        <v/>
      </c>
      <c r="L65" s="5"/>
    </row>
    <row r="66" spans="1:12" ht="15.75">
      <c r="A66" s="7">
        <v>45549</v>
      </c>
      <c r="B66" s="8" t="s">
        <v>79</v>
      </c>
      <c r="C66" s="8" t="s">
        <v>12</v>
      </c>
      <c r="D66" s="9">
        <v>0.35</v>
      </c>
      <c r="E66" s="22">
        <v>0.52222222222222225</v>
      </c>
      <c r="F66" s="10">
        <v>0.17222222222222222</v>
      </c>
      <c r="G66" s="11">
        <v>0.17222222222222222</v>
      </c>
      <c r="H66" s="11">
        <v>7.6388888888889728E-3</v>
      </c>
      <c r="I66" s="11" t="str" cm="1">
        <f t="array" ref="I66">IFERROR(_xlfn.IFS(AND(COUNTIF($C66,"*9 hole comp"),$G66&gt;$R$2,$H66-#REF!+$N$6&gt;$R$4),"2 strokes",AND(COUNTIF($C66,"*9 hole comp"),$G66&gt;$P$2,$H66-#REF!+$N$6&gt;$P$4),"1 stroke",AND(COUNTIF($C66,"*tee comp"),$G66&gt;$R$3,$H66-#REF!+$N$6&gt;$R$4),"2 strokes",AND(COUNTIF($C66,"*tee comp"),$G66&gt;$P$3,$H66-#REF!+$N$6&gt;$P$4),"1 stroke",TRUE,""),"")</f>
        <v/>
      </c>
      <c r="J66" s="5" t="str">
        <f>IF(I66&lt;&gt;"",B66,"")</f>
        <v/>
      </c>
      <c r="K66" s="12" t="str">
        <f>IF(I66&lt;&gt;"",D66,"")</f>
        <v/>
      </c>
      <c r="L66" s="5"/>
    </row>
    <row r="67" spans="1:12" ht="15.75">
      <c r="A67" s="7">
        <v>45549</v>
      </c>
      <c r="B67" s="8" t="s">
        <v>80</v>
      </c>
      <c r="C67" s="8" t="s">
        <v>12</v>
      </c>
      <c r="D67" s="9">
        <v>0.35555555555555557</v>
      </c>
      <c r="E67" s="22">
        <v>0.52708333333333335</v>
      </c>
      <c r="F67" s="10">
        <v>0.17152777777777778</v>
      </c>
      <c r="G67" s="11">
        <v>0.17152777777777778</v>
      </c>
      <c r="H67" s="11">
        <v>4.8611111111110938E-3</v>
      </c>
      <c r="I67" s="11" t="str" cm="1">
        <f t="array" ref="I67">IFERROR(_xlfn.IFS(AND(COUNTIF($C67,"*9 hole comp"),$G67&gt;$R$2,$H67-#REF!+$N$6&gt;$R$4),"2 strokes",AND(COUNTIF($C67,"*9 hole comp"),$G67&gt;$P$2,$H67-#REF!+$N$6&gt;$P$4),"1 stroke",AND(COUNTIF($C67,"*tee comp"),$G67&gt;$R$3,$H67-#REF!+$N$6&gt;$R$4),"2 strokes",AND(COUNTIF($C67,"*tee comp"),$G67&gt;$P$3,$H67-#REF!+$N$6&gt;$P$4),"1 stroke",TRUE,""),"")</f>
        <v/>
      </c>
      <c r="J67" s="5" t="str">
        <f>IF(I67&lt;&gt;"",B67,"")</f>
        <v/>
      </c>
      <c r="K67" s="12" t="str">
        <f>IF(I67&lt;&gt;"",D67,"")</f>
        <v/>
      </c>
      <c r="L67" s="5"/>
    </row>
    <row r="68" spans="1:12" ht="15.75">
      <c r="A68" s="7">
        <v>45549</v>
      </c>
      <c r="B68" s="8" t="s">
        <v>81</v>
      </c>
      <c r="C68" s="8" t="s">
        <v>12</v>
      </c>
      <c r="D68" s="9">
        <v>0.35555555555555557</v>
      </c>
      <c r="E68" s="22">
        <v>0.52708333333333335</v>
      </c>
      <c r="F68" s="10">
        <v>0.17152777777777778</v>
      </c>
      <c r="G68" s="11">
        <v>0.17152777777777778</v>
      </c>
      <c r="H68" s="11">
        <v>4.8611111111110938E-3</v>
      </c>
      <c r="I68" s="11" t="str" cm="1">
        <f t="array" ref="I68">IFERROR(_xlfn.IFS(AND(COUNTIF($C68,"*9 hole comp"),$G68&gt;$R$2,$H68-#REF!+$N$6&gt;$R$4),"2 strokes",AND(COUNTIF($C68,"*9 hole comp"),$G68&gt;$P$2,$H68-#REF!+$N$6&gt;$P$4),"1 stroke",AND(COUNTIF($C68,"*tee comp"),$G68&gt;$R$3,$H68-#REF!+$N$6&gt;$R$4),"2 strokes",AND(COUNTIF($C68,"*tee comp"),$G68&gt;$P$3,$H68-#REF!+$N$6&gt;$P$4),"1 stroke",TRUE,""),"")</f>
        <v/>
      </c>
      <c r="J68" s="5" t="str">
        <f>IF(I68&lt;&gt;"",B68,"")</f>
        <v/>
      </c>
      <c r="K68" s="12" t="str">
        <f>IF(I68&lt;&gt;"",D68,"")</f>
        <v/>
      </c>
      <c r="L68" s="5"/>
    </row>
    <row r="69" spans="1:12" ht="15.75">
      <c r="A69" s="7">
        <v>45549</v>
      </c>
      <c r="B69" s="8" t="s">
        <v>82</v>
      </c>
      <c r="C69" s="8" t="s">
        <v>12</v>
      </c>
      <c r="D69" s="9">
        <v>0.35555555555555557</v>
      </c>
      <c r="E69" s="22">
        <v>0.52708333333333335</v>
      </c>
      <c r="F69" s="10">
        <v>0.17152777777777778</v>
      </c>
      <c r="G69" s="11">
        <v>0.17152777777777778</v>
      </c>
      <c r="H69" s="11">
        <v>4.8611111111110938E-3</v>
      </c>
      <c r="I69" s="11" t="str" cm="1">
        <f t="array" ref="I69">IFERROR(_xlfn.IFS(AND(COUNTIF($C69,"*9 hole comp"),$G69&gt;$R$2,$H69-#REF!+$N$6&gt;$R$4),"2 strokes",AND(COUNTIF($C69,"*9 hole comp"),$G69&gt;$P$2,$H69-#REF!+$N$6&gt;$P$4),"1 stroke",AND(COUNTIF($C69,"*tee comp"),$G69&gt;$R$3,$H69-#REF!+$N$6&gt;$R$4),"2 strokes",AND(COUNTIF($C69,"*tee comp"),$G69&gt;$P$3,$H69-#REF!+$N$6&gt;$P$4),"1 stroke",TRUE,""),"")</f>
        <v/>
      </c>
      <c r="J69" s="5" t="str">
        <f>IF(I69&lt;&gt;"",B69,"")</f>
        <v/>
      </c>
      <c r="K69" s="12" t="str">
        <f>IF(I69&lt;&gt;"",D69,"")</f>
        <v/>
      </c>
      <c r="L69" s="5"/>
    </row>
    <row r="70" spans="1:12" ht="15.75">
      <c r="A70" s="7">
        <v>45549</v>
      </c>
      <c r="B70" s="8" t="s">
        <v>83</v>
      </c>
      <c r="C70" s="8" t="s">
        <v>12</v>
      </c>
      <c r="D70" s="9">
        <v>0.35555555555555557</v>
      </c>
      <c r="E70" s="22">
        <v>0.52708333333333335</v>
      </c>
      <c r="F70" s="10">
        <v>0.17152777777777778</v>
      </c>
      <c r="G70" s="11">
        <v>0.17152777777777778</v>
      </c>
      <c r="H70" s="11">
        <v>4.8611111111110938E-3</v>
      </c>
      <c r="I70" s="11" t="str" cm="1">
        <f t="array" ref="I70">IFERROR(_xlfn.IFS(AND(COUNTIF($C70,"*9 hole comp"),$G70&gt;$R$2,$H70-#REF!+$N$6&gt;$R$4),"2 strokes",AND(COUNTIF($C70,"*9 hole comp"),$G70&gt;$P$2,$H70-#REF!+$N$6&gt;$P$4),"1 stroke",AND(COUNTIF($C70,"*tee comp"),$G70&gt;$R$3,$H70-#REF!+$N$6&gt;$R$4),"2 strokes",AND(COUNTIF($C70,"*tee comp"),$G70&gt;$P$3,$H70-#REF!+$N$6&gt;$P$4),"1 stroke",TRUE,""),"")</f>
        <v/>
      </c>
      <c r="J70" s="5" t="str">
        <f>IF(I70&lt;&gt;"",B70,"")</f>
        <v/>
      </c>
      <c r="K70" s="12" t="str">
        <f>IF(I70&lt;&gt;"",D70,"")</f>
        <v/>
      </c>
      <c r="L70" s="5"/>
    </row>
    <row r="71" spans="1:12" ht="15.75">
      <c r="A71" s="7">
        <v>45549</v>
      </c>
      <c r="B71" s="8" t="s">
        <v>84</v>
      </c>
      <c r="C71" s="8" t="s">
        <v>12</v>
      </c>
      <c r="D71" s="9">
        <v>0.3611111111111111</v>
      </c>
      <c r="E71" s="22">
        <v>0.53194444444444444</v>
      </c>
      <c r="F71" s="10">
        <v>0.17083333333333334</v>
      </c>
      <c r="G71" s="11">
        <v>0.16875000000000001</v>
      </c>
      <c r="H71" s="11">
        <v>2.7777777777777679E-3</v>
      </c>
      <c r="I71" s="11" t="str" cm="1">
        <f t="array" ref="I71">IFERROR(_xlfn.IFS(AND(COUNTIF($C71,"*9 hole comp"),$G71&gt;$R$2,$H71-#REF!+$N$6&gt;$R$4),"2 strokes",AND(COUNTIF($C71,"*9 hole comp"),$G71&gt;$P$2,$H71-#REF!+$N$6&gt;$P$4),"1 stroke",AND(COUNTIF($C71,"*tee comp"),$G71&gt;$R$3,$H71-#REF!+$N$6&gt;$R$4),"2 strokes",AND(COUNTIF($C71,"*tee comp"),$G71&gt;$P$3,$H71-#REF!+$N$6&gt;$P$4),"1 stroke",TRUE,""),"")</f>
        <v/>
      </c>
      <c r="J71" s="5" t="str">
        <f>IF(I71&lt;&gt;"",B71,"")</f>
        <v/>
      </c>
      <c r="K71" s="12" t="str">
        <f>IF(I71&lt;&gt;"",D71,"")</f>
        <v/>
      </c>
    </row>
    <row r="72" spans="1:12" ht="15.75">
      <c r="A72" s="7">
        <v>45549</v>
      </c>
      <c r="B72" s="8" t="s">
        <v>85</v>
      </c>
      <c r="C72" s="8" t="s">
        <v>12</v>
      </c>
      <c r="D72" s="9">
        <v>0.3611111111111111</v>
      </c>
      <c r="E72" s="22">
        <v>0.53194444444444444</v>
      </c>
      <c r="F72" s="10">
        <v>0.17083333333333334</v>
      </c>
      <c r="G72" s="11">
        <v>0.16875000000000001</v>
      </c>
      <c r="H72" s="11">
        <v>2.7777777777777679E-3</v>
      </c>
      <c r="I72" s="11" t="str" cm="1">
        <f t="array" ref="I72">IFERROR(_xlfn.IFS(AND(COUNTIF($C72,"*9 hole comp"),$G72&gt;$R$2,$H72-#REF!+$N$6&gt;$R$4),"2 strokes",AND(COUNTIF($C72,"*9 hole comp"),$G72&gt;$P$2,$H72-#REF!+$N$6&gt;$P$4),"1 stroke",AND(COUNTIF($C72,"*tee comp"),$G72&gt;$R$3,$H72-#REF!+$N$6&gt;$R$4),"2 strokes",AND(COUNTIF($C72,"*tee comp"),$G72&gt;$P$3,$H72-#REF!+$N$6&gt;$P$4),"1 stroke",TRUE,""),"")</f>
        <v/>
      </c>
      <c r="J72" s="5" t="str">
        <f>IF(I72&lt;&gt;"",B72,"")</f>
        <v/>
      </c>
      <c r="K72" s="12" t="str">
        <f>IF(I72&lt;&gt;"",D72,"")</f>
        <v/>
      </c>
    </row>
    <row r="73" spans="1:12" ht="15.75">
      <c r="A73" s="7">
        <v>45549</v>
      </c>
      <c r="B73" s="8" t="s">
        <v>86</v>
      </c>
      <c r="C73" s="8" t="s">
        <v>12</v>
      </c>
      <c r="D73" s="9">
        <v>0.3611111111111111</v>
      </c>
      <c r="E73" s="22">
        <v>0.52986111111111112</v>
      </c>
      <c r="F73" s="10">
        <v>0.16875000000000001</v>
      </c>
      <c r="G73" s="11">
        <v>0.16875000000000001</v>
      </c>
      <c r="H73" s="11">
        <v>2.7777777777777679E-3</v>
      </c>
      <c r="I73" s="11" t="str" cm="1">
        <f t="array" ref="I73">IFERROR(_xlfn.IFS(AND(COUNTIF($C73,"*9 hole comp"),$G73&gt;$R$2,$H73-#REF!+$N$6&gt;$R$4),"2 strokes",AND(COUNTIF($C73,"*9 hole comp"),$G73&gt;$P$2,$H73-#REF!+$N$6&gt;$P$4),"1 stroke",AND(COUNTIF($C73,"*tee comp"),$G73&gt;$R$3,$H73-#REF!+$N$6&gt;$R$4),"2 strokes",AND(COUNTIF($C73,"*tee comp"),$G73&gt;$P$3,$H73-#REF!+$N$6&gt;$P$4),"1 stroke",TRUE,""),"")</f>
        <v/>
      </c>
      <c r="J73" s="5" t="str">
        <f>IF(I73&lt;&gt;"",B73,"")</f>
        <v/>
      </c>
      <c r="K73" s="12" t="str">
        <f>IF(I73&lt;&gt;"",D73,"")</f>
        <v/>
      </c>
    </row>
    <row r="74" spans="1:12" ht="15.75">
      <c r="A74" s="7">
        <v>45549</v>
      </c>
      <c r="B74" s="8" t="s">
        <v>87</v>
      </c>
      <c r="C74" s="8" t="s">
        <v>12</v>
      </c>
      <c r="D74" s="9">
        <v>0.36666666666666664</v>
      </c>
      <c r="E74" s="22">
        <v>0.54097222222222219</v>
      </c>
      <c r="F74" s="10">
        <v>0.17430555555555555</v>
      </c>
      <c r="G74" s="11">
        <v>0.17430555555555555</v>
      </c>
      <c r="H74" s="11">
        <v>1.1111111111111072E-2</v>
      </c>
      <c r="I74" s="11" t="str" cm="1">
        <f t="array" ref="I74">IFERROR(_xlfn.IFS(AND(COUNTIF($C74,"*9 hole comp"),$G74&gt;$R$2,$H74-#REF!+$N$6&gt;$R$4),"2 strokes",AND(COUNTIF($C74,"*9 hole comp"),$G74&gt;$P$2,$H74-#REF!+$N$6&gt;$P$4),"1 stroke",AND(COUNTIF($C74,"*tee comp"),$G74&gt;$R$3,$H74-#REF!+$N$6&gt;$R$4),"2 strokes",AND(COUNTIF($C74,"*tee comp"),$G74&gt;$P$3,$H74-#REF!+$N$6&gt;$P$4),"1 stroke",TRUE,""),"")</f>
        <v/>
      </c>
      <c r="J74" s="5" t="str">
        <f>IF(I74&lt;&gt;"",B74,"")</f>
        <v/>
      </c>
      <c r="K74" s="12" t="str">
        <f>IF(I74&lt;&gt;"",D74,"")</f>
        <v/>
      </c>
    </row>
    <row r="75" spans="1:12" ht="15.75">
      <c r="A75" s="7">
        <v>45549</v>
      </c>
      <c r="B75" s="8" t="s">
        <v>88</v>
      </c>
      <c r="C75" s="8" t="s">
        <v>12</v>
      </c>
      <c r="D75" s="9">
        <v>0.36666666666666664</v>
      </c>
      <c r="E75" s="23" t="s">
        <v>89</v>
      </c>
      <c r="F75" s="10">
        <v>0.17499999999999999</v>
      </c>
      <c r="G75" s="11">
        <v>0.17430555555555555</v>
      </c>
      <c r="H75" s="11">
        <v>1.1111111111111072E-2</v>
      </c>
      <c r="I75" s="11" t="str" cm="1">
        <f t="array" ref="I75">IFERROR(_xlfn.IFS(AND(COUNTIF($C75,"*9 hole comp"),$G75&gt;$R$2,$H75-#REF!+$N$6&gt;$R$4),"2 strokes",AND(COUNTIF($C75,"*9 hole comp"),$G75&gt;$P$2,$H75-#REF!+$N$6&gt;$P$4),"1 stroke",AND(COUNTIF($C75,"*tee comp"),$G75&gt;$R$3,$H75-#REF!+$N$6&gt;$R$4),"2 strokes",AND(COUNTIF($C75,"*tee comp"),$G75&gt;$P$3,$H75-#REF!+$N$6&gt;$P$4),"1 stroke",TRUE,""),"")</f>
        <v/>
      </c>
      <c r="J75" s="5" t="str">
        <f>IF(I75&lt;&gt;"",B75,"")</f>
        <v/>
      </c>
      <c r="K75" s="12" t="str">
        <f>IF(I75&lt;&gt;"",D75,"")</f>
        <v/>
      </c>
    </row>
    <row r="76" spans="1:12" ht="15.75">
      <c r="A76" s="7">
        <v>45549</v>
      </c>
      <c r="B76" s="8" t="s">
        <v>90</v>
      </c>
      <c r="C76" s="8" t="s">
        <v>12</v>
      </c>
      <c r="D76" s="9">
        <v>0.36666666666666664</v>
      </c>
      <c r="E76" s="22">
        <v>0.54097222222222219</v>
      </c>
      <c r="F76" s="10">
        <v>0.17430555555555555</v>
      </c>
      <c r="G76" s="11">
        <v>0.17430555555555555</v>
      </c>
      <c r="H76" s="11">
        <v>1.1111111111111072E-2</v>
      </c>
      <c r="I76" s="11" t="str" cm="1">
        <f t="array" ref="I76">IFERROR(_xlfn.IFS(AND(COUNTIF($C76,"*9 hole comp"),$G76&gt;$R$2,$H76-#REF!+$N$6&gt;$R$4),"2 strokes",AND(COUNTIF($C76,"*9 hole comp"),$G76&gt;$P$2,$H76-#REF!+$N$6&gt;$P$4),"1 stroke",AND(COUNTIF($C76,"*tee comp"),$G76&gt;$R$3,$H76-#REF!+$N$6&gt;$R$4),"2 strokes",AND(COUNTIF($C76,"*tee comp"),$G76&gt;$P$3,$H76-#REF!+$N$6&gt;$P$4),"1 stroke",TRUE,""),"")</f>
        <v/>
      </c>
      <c r="J76" s="5" t="str">
        <f>IF(I76&lt;&gt;"",B76,"")</f>
        <v/>
      </c>
      <c r="K76" s="12" t="str">
        <f>IF(I76&lt;&gt;"",D76,"")</f>
        <v/>
      </c>
    </row>
    <row r="77" spans="1:12" ht="15.75">
      <c r="A77" s="7">
        <v>45549</v>
      </c>
      <c r="B77" s="8" t="s">
        <v>91</v>
      </c>
      <c r="C77" s="8" t="s">
        <v>12</v>
      </c>
      <c r="D77" s="9">
        <v>0.36666666666666664</v>
      </c>
      <c r="E77" s="23" t="s">
        <v>89</v>
      </c>
      <c r="F77" s="10">
        <v>0.17499999999999999</v>
      </c>
      <c r="G77" s="11">
        <v>0.17430555555555555</v>
      </c>
      <c r="H77" s="11">
        <v>1.1111111111111072E-2</v>
      </c>
      <c r="I77" s="11" t="str" cm="1">
        <f t="array" ref="I77">IFERROR(_xlfn.IFS(AND(COUNTIF($C77,"*9 hole comp"),$G77&gt;$R$2,$H77-#REF!+$N$6&gt;$R$4),"2 strokes",AND(COUNTIF($C77,"*9 hole comp"),$G77&gt;$P$2,$H77-#REF!+$N$6&gt;$P$4),"1 stroke",AND(COUNTIF($C77,"*tee comp"),$G77&gt;$R$3,$H77-#REF!+$N$6&gt;$R$4),"2 strokes",AND(COUNTIF($C77,"*tee comp"),$G77&gt;$P$3,$H77-#REF!+$N$6&gt;$P$4),"1 stroke",TRUE,""),"")</f>
        <v/>
      </c>
      <c r="J77" s="5" t="str">
        <f>IF(I77&lt;&gt;"",B77,"")</f>
        <v/>
      </c>
      <c r="K77" s="12" t="str">
        <f>IF(I77&lt;&gt;"",D77,"")</f>
        <v/>
      </c>
    </row>
    <row r="78" spans="1:12" ht="15.75">
      <c r="A78" s="7">
        <v>45549</v>
      </c>
      <c r="B78" s="8" t="s">
        <v>92</v>
      </c>
      <c r="C78" s="8" t="s">
        <v>12</v>
      </c>
      <c r="D78" s="9">
        <v>0.37222222222222223</v>
      </c>
      <c r="E78" s="23" t="s">
        <v>93</v>
      </c>
      <c r="F78" s="10">
        <v>0.17569444444444443</v>
      </c>
      <c r="G78" s="11">
        <v>0.17569444444444443</v>
      </c>
      <c r="H78" s="11">
        <v>6.9444444444445308E-3</v>
      </c>
      <c r="I78" s="11" t="str" cm="1">
        <f t="array" ref="I78">IFERROR(_xlfn.IFS(AND(COUNTIF($C78,"*9 hole comp"),$G78&gt;$R$2,$H78-#REF!+$N$6&gt;$R$4),"2 strokes",AND(COUNTIF($C78,"*9 hole comp"),$G78&gt;$P$2,$H78-#REF!+$N$6&gt;$P$4),"1 stroke",AND(COUNTIF($C78,"*tee comp"),$G78&gt;$R$3,$H78-#REF!+$N$6&gt;$R$4),"2 strokes",AND(COUNTIF($C78,"*tee comp"),$G78&gt;$P$3,$H78-#REF!+$N$6&gt;$P$4),"1 stroke",TRUE,""),"")</f>
        <v/>
      </c>
      <c r="J78" s="5" t="str">
        <f>IF(I78&lt;&gt;"",B78,"")</f>
        <v/>
      </c>
      <c r="K78" s="12" t="str">
        <f>IF(I78&lt;&gt;"",D78,"")</f>
        <v/>
      </c>
    </row>
    <row r="79" spans="1:12" ht="15.75">
      <c r="A79" s="7">
        <v>45549</v>
      </c>
      <c r="B79" s="8" t="s">
        <v>94</v>
      </c>
      <c r="C79" s="8" t="s">
        <v>12</v>
      </c>
      <c r="D79" s="9">
        <v>0.37222222222222223</v>
      </c>
      <c r="E79" s="23" t="s">
        <v>93</v>
      </c>
      <c r="F79" s="10">
        <v>0.17569444444444443</v>
      </c>
      <c r="G79" s="11">
        <v>0.17569444444444443</v>
      </c>
      <c r="H79" s="11">
        <v>6.9444444444445308E-3</v>
      </c>
      <c r="I79" s="11" t="str" cm="1">
        <f t="array" ref="I79">IFERROR(_xlfn.IFS(AND(COUNTIF($C79,"*9 hole comp"),$G79&gt;$R$2,$H79-#REF!+$N$6&gt;$R$4),"2 strokes",AND(COUNTIF($C79,"*9 hole comp"),$G79&gt;$P$2,$H79-#REF!+$N$6&gt;$P$4),"1 stroke",AND(COUNTIF($C79,"*tee comp"),$G79&gt;$R$3,$H79-#REF!+$N$6&gt;$R$4),"2 strokes",AND(COUNTIF($C79,"*tee comp"),$G79&gt;$P$3,$H79-#REF!+$N$6&gt;$P$4),"1 stroke",TRUE,""),"")</f>
        <v/>
      </c>
      <c r="J79" s="5" t="str">
        <f>IF(I79&lt;&gt;"",B79,"")</f>
        <v/>
      </c>
      <c r="K79" s="12" t="str">
        <f>IF(I79&lt;&gt;"",D79,"")</f>
        <v/>
      </c>
    </row>
    <row r="80" spans="1:12" ht="15.75">
      <c r="A80" s="7">
        <v>45549</v>
      </c>
      <c r="B80" s="8" t="s">
        <v>95</v>
      </c>
      <c r="C80" s="8" t="s">
        <v>12</v>
      </c>
      <c r="D80" s="9">
        <v>0.37222222222222223</v>
      </c>
      <c r="E80" s="23" t="s">
        <v>93</v>
      </c>
      <c r="F80" s="10">
        <v>0.17569444444444443</v>
      </c>
      <c r="G80" s="11">
        <v>0.17569444444444443</v>
      </c>
      <c r="H80" s="11">
        <v>6.9444444444445308E-3</v>
      </c>
      <c r="I80" s="11" t="str" cm="1">
        <f t="array" ref="I80">IFERROR(_xlfn.IFS(AND(COUNTIF($C80,"*9 hole comp"),$G80&gt;$R$2,$H80-#REF!+$N$6&gt;$R$4),"2 strokes",AND(COUNTIF($C80,"*9 hole comp"),$G80&gt;$P$2,$H80-#REF!+$N$6&gt;$P$4),"1 stroke",AND(COUNTIF($C80,"*tee comp"),$G80&gt;$R$3,$H80-#REF!+$N$6&gt;$R$4),"2 strokes",AND(COUNTIF($C80,"*tee comp"),$G80&gt;$P$3,$H80-#REF!+$N$6&gt;$P$4),"1 stroke",TRUE,""),"")</f>
        <v/>
      </c>
      <c r="J80" s="5" t="str">
        <f>IF(I80&lt;&gt;"",B80,"")</f>
        <v/>
      </c>
      <c r="K80" s="12" t="str">
        <f>IF(I80&lt;&gt;"",D80,"")</f>
        <v/>
      </c>
    </row>
    <row r="81" spans="1:11" ht="15.75">
      <c r="A81" s="7">
        <v>45549</v>
      </c>
      <c r="B81" s="8" t="s">
        <v>96</v>
      </c>
      <c r="C81" s="8" t="s">
        <v>12</v>
      </c>
      <c r="D81" s="9">
        <v>0.37222222222222223</v>
      </c>
      <c r="E81" s="23" t="s">
        <v>93</v>
      </c>
      <c r="F81" s="10">
        <v>0.17569444444444443</v>
      </c>
      <c r="G81" s="11">
        <v>0.17569444444444443</v>
      </c>
      <c r="H81" s="11">
        <v>6.9444444444445308E-3</v>
      </c>
      <c r="I81" s="11" t="str" cm="1">
        <f t="array" ref="I81">IFERROR(_xlfn.IFS(AND(COUNTIF($C81,"*9 hole comp"),$G81&gt;$R$2,$H81-#REF!+$N$6&gt;$R$4),"2 strokes",AND(COUNTIF($C81,"*9 hole comp"),$G81&gt;$P$2,$H81-#REF!+$N$6&gt;$P$4),"1 stroke",AND(COUNTIF($C81,"*tee comp"),$G81&gt;$R$3,$H81-#REF!+$N$6&gt;$R$4),"2 strokes",AND(COUNTIF($C81,"*tee comp"),$G81&gt;$P$3,$H81-#REF!+$N$6&gt;$P$4),"1 stroke",TRUE,""),"")</f>
        <v/>
      </c>
      <c r="J81" s="5" t="str">
        <f>IF(I81&lt;&gt;"",B81,"")</f>
        <v/>
      </c>
      <c r="K81" s="12" t="str">
        <f>IF(I81&lt;&gt;"",D81,"")</f>
        <v/>
      </c>
    </row>
    <row r="82" spans="1:11" ht="15.75">
      <c r="A82" s="7">
        <v>45549</v>
      </c>
      <c r="B82" s="8" t="s">
        <v>97</v>
      </c>
      <c r="C82" s="8" t="s">
        <v>12</v>
      </c>
      <c r="D82" s="9">
        <v>0.37777777777777777</v>
      </c>
      <c r="E82" s="23" t="s">
        <v>98</v>
      </c>
      <c r="F82" s="10">
        <v>0.17708333333333334</v>
      </c>
      <c r="G82" s="11">
        <v>0.17708333333333334</v>
      </c>
      <c r="H82" s="11">
        <v>6.9444444444444198E-3</v>
      </c>
      <c r="I82" s="11" t="str" cm="1">
        <f t="array" ref="I82">IFERROR(_xlfn.IFS(AND(COUNTIF($C82,"*9 hole comp"),$G82&gt;$R$2,$H82-#REF!+$N$6&gt;$R$4),"2 strokes",AND(COUNTIF($C82,"*9 hole comp"),$G82&gt;$P$2,$H82-#REF!+$N$6&gt;$P$4),"1 stroke",AND(COUNTIF($C82,"*tee comp"),$G82&gt;$R$3,$H82-#REF!+$N$6&gt;$R$4),"2 strokes",AND(COUNTIF($C82,"*tee comp"),$G82&gt;$P$3,$H82-#REF!+$N$6&gt;$P$4),"1 stroke",TRUE,""),"")</f>
        <v/>
      </c>
      <c r="J82" s="5" t="str">
        <f>IF(I82&lt;&gt;"",B82,"")</f>
        <v/>
      </c>
      <c r="K82" s="12" t="str">
        <f>IF(I82&lt;&gt;"",D82,"")</f>
        <v/>
      </c>
    </row>
    <row r="83" spans="1:11" ht="15.75">
      <c r="A83" s="7">
        <v>45549</v>
      </c>
      <c r="B83" s="8" t="s">
        <v>99</v>
      </c>
      <c r="C83" s="8" t="s">
        <v>12</v>
      </c>
      <c r="D83" s="9">
        <v>0.37777777777777777</v>
      </c>
      <c r="E83" s="23" t="s">
        <v>98</v>
      </c>
      <c r="F83" s="10">
        <v>0.17708333333333334</v>
      </c>
      <c r="G83" s="11">
        <v>0.17708333333333334</v>
      </c>
      <c r="H83" s="11">
        <v>6.9444444444444198E-3</v>
      </c>
      <c r="I83" s="11" t="str" cm="1">
        <f t="array" ref="I83">IFERROR(_xlfn.IFS(AND(COUNTIF($C83,"*9 hole comp"),$G83&gt;$R$2,$H83-#REF!+$N$6&gt;$R$4),"2 strokes",AND(COUNTIF($C83,"*9 hole comp"),$G83&gt;$P$2,$H83-#REF!+$N$6&gt;$P$4),"1 stroke",AND(COUNTIF($C83,"*tee comp"),$G83&gt;$R$3,$H83-#REF!+$N$6&gt;$R$4),"2 strokes",AND(COUNTIF($C83,"*tee comp"),$G83&gt;$P$3,$H83-#REF!+$N$6&gt;$P$4),"1 stroke",TRUE,""),"")</f>
        <v/>
      </c>
      <c r="J83" s="5" t="str">
        <f>IF(I83&lt;&gt;"",B83,"")</f>
        <v/>
      </c>
      <c r="K83" s="12" t="str">
        <f>IF(I83&lt;&gt;"",D83,"")</f>
        <v/>
      </c>
    </row>
    <row r="84" spans="1:11" ht="15.75">
      <c r="A84" s="7">
        <v>45549</v>
      </c>
      <c r="B84" s="8" t="s">
        <v>100</v>
      </c>
      <c r="C84" s="8" t="s">
        <v>12</v>
      </c>
      <c r="D84" s="9">
        <v>0.37777777777777777</v>
      </c>
      <c r="E84" s="23" t="s">
        <v>98</v>
      </c>
      <c r="F84" s="10">
        <v>0.17708333333333334</v>
      </c>
      <c r="G84" s="11">
        <v>0.17708333333333334</v>
      </c>
      <c r="H84" s="11">
        <v>6.9444444444444198E-3</v>
      </c>
      <c r="I84" s="11" t="str" cm="1">
        <f t="array" ref="I84">IFERROR(_xlfn.IFS(AND(COUNTIF($C84,"*9 hole comp"),$G84&gt;$R$2,$H84-#REF!+$N$6&gt;$R$4),"2 strokes",AND(COUNTIF($C84,"*9 hole comp"),$G84&gt;$P$2,$H84-#REF!+$N$6&gt;$P$4),"1 stroke",AND(COUNTIF($C84,"*tee comp"),$G84&gt;$R$3,$H84-#REF!+$N$6&gt;$R$4),"2 strokes",AND(COUNTIF($C84,"*tee comp"),$G84&gt;$P$3,$H84-#REF!+$N$6&gt;$P$4),"1 stroke",TRUE,""),"")</f>
        <v/>
      </c>
      <c r="J84" s="5" t="str">
        <f>IF(I84&lt;&gt;"",B84,"")</f>
        <v/>
      </c>
      <c r="K84" s="12" t="str">
        <f>IF(I84&lt;&gt;"",D84,"")</f>
        <v/>
      </c>
    </row>
    <row r="85" spans="1:11" ht="15.75">
      <c r="A85" s="7">
        <v>45549</v>
      </c>
      <c r="B85" s="8" t="s">
        <v>101</v>
      </c>
      <c r="C85" s="8" t="s">
        <v>12</v>
      </c>
      <c r="D85" s="9">
        <v>0.37777777777777777</v>
      </c>
      <c r="E85" s="23" t="s">
        <v>98</v>
      </c>
      <c r="F85" s="10">
        <v>0.17708333333333334</v>
      </c>
      <c r="G85" s="11">
        <v>0.17708333333333334</v>
      </c>
      <c r="H85" s="11">
        <v>6.9444444444444198E-3</v>
      </c>
      <c r="I85" s="11" t="str" cm="1">
        <f t="array" ref="I85">IFERROR(_xlfn.IFS(AND(COUNTIF($C85,"*9 hole comp"),$G85&gt;$R$2,$H85-#REF!+$N$6&gt;$R$4),"2 strokes",AND(COUNTIF($C85,"*9 hole comp"),$G85&gt;$P$2,$H85-#REF!+$N$6&gt;$P$4),"1 stroke",AND(COUNTIF($C85,"*tee comp"),$G85&gt;$R$3,$H85-#REF!+$N$6&gt;$R$4),"2 strokes",AND(COUNTIF($C85,"*tee comp"),$G85&gt;$P$3,$H85-#REF!+$N$6&gt;$P$4),"1 stroke",TRUE,""),"")</f>
        <v/>
      </c>
      <c r="J85" s="5" t="str">
        <f>IF(I85&lt;&gt;"",B85,"")</f>
        <v/>
      </c>
      <c r="K85" s="12" t="str">
        <f>IF(I85&lt;&gt;"",D85,"")</f>
        <v/>
      </c>
    </row>
    <row r="86" spans="1:11" ht="15.75">
      <c r="A86" s="7">
        <v>45549</v>
      </c>
      <c r="B86" s="8" t="s">
        <v>102</v>
      </c>
      <c r="C86" s="8" t="s">
        <v>12</v>
      </c>
      <c r="D86" s="9">
        <v>0.38333333333333336</v>
      </c>
      <c r="E86" s="23" t="s">
        <v>103</v>
      </c>
      <c r="F86" s="10">
        <v>0.18124999999999999</v>
      </c>
      <c r="G86" s="11">
        <v>0.18124999999999999</v>
      </c>
      <c r="H86" s="11">
        <v>9.7222222222221877E-3</v>
      </c>
      <c r="I86" s="11" t="str" cm="1">
        <f t="array" ref="I86">IFERROR(_xlfn.IFS(AND(COUNTIF($C86,"*9 hole comp"),$G86&gt;$R$2,$H86-#REF!+$N$6&gt;$R$4),"2 strokes",AND(COUNTIF($C86,"*9 hole comp"),$G86&gt;$P$2,$H86-#REF!+$N$6&gt;$P$4),"1 stroke",AND(COUNTIF($C86,"*tee comp"),$G86&gt;$R$3,$H86-#REF!+$N$6&gt;$R$4),"2 strokes",AND(COUNTIF($C86,"*tee comp"),$G86&gt;$P$3,$H86-#REF!+$N$6&gt;$P$4),"1 stroke",TRUE,""),"")</f>
        <v/>
      </c>
      <c r="J86" s="5" t="str">
        <f>IF(I86&lt;&gt;"",B86,"")</f>
        <v/>
      </c>
      <c r="K86" s="12" t="str">
        <f>IF(I86&lt;&gt;"",D86,"")</f>
        <v/>
      </c>
    </row>
    <row r="87" spans="1:11" ht="15.75">
      <c r="A87" s="7">
        <v>45549</v>
      </c>
      <c r="B87" s="8" t="s">
        <v>104</v>
      </c>
      <c r="C87" s="8" t="s">
        <v>12</v>
      </c>
      <c r="D87" s="9">
        <v>0.38333333333333336</v>
      </c>
      <c r="E87" s="23" t="s">
        <v>105</v>
      </c>
      <c r="F87" s="10">
        <v>0.18194444444444444</v>
      </c>
      <c r="G87" s="11">
        <v>0.18124999999999999</v>
      </c>
      <c r="H87" s="11">
        <v>9.7222222222221877E-3</v>
      </c>
      <c r="I87" s="11" t="str" cm="1">
        <f t="array" ref="I87">IFERROR(_xlfn.IFS(AND(COUNTIF($C87,"*9 hole comp"),$G87&gt;$R$2,$H87-#REF!+$N$6&gt;$R$4),"2 strokes",AND(COUNTIF($C87,"*9 hole comp"),$G87&gt;$P$2,$H87-#REF!+$N$6&gt;$P$4),"1 stroke",AND(COUNTIF($C87,"*tee comp"),$G87&gt;$R$3,$H87-#REF!+$N$6&gt;$R$4),"2 strokes",AND(COUNTIF($C87,"*tee comp"),$G87&gt;$P$3,$H87-#REF!+$N$6&gt;$P$4),"1 stroke",TRUE,""),"")</f>
        <v/>
      </c>
      <c r="J87" s="5" t="str">
        <f>IF(I87&lt;&gt;"",B87,"")</f>
        <v/>
      </c>
      <c r="K87" s="12" t="str">
        <f>IF(I87&lt;&gt;"",D87,"")</f>
        <v/>
      </c>
    </row>
    <row r="88" spans="1:11" ht="15.75">
      <c r="A88" s="7">
        <v>45549</v>
      </c>
      <c r="B88" s="8" t="s">
        <v>106</v>
      </c>
      <c r="C88" s="8" t="s">
        <v>12</v>
      </c>
      <c r="D88" s="9">
        <v>0.38333333333333336</v>
      </c>
      <c r="E88" s="23" t="s">
        <v>105</v>
      </c>
      <c r="F88" s="10">
        <v>0.18194444444444444</v>
      </c>
      <c r="G88" s="11">
        <v>0.18124999999999999</v>
      </c>
      <c r="H88" s="11">
        <v>9.7222222222221877E-3</v>
      </c>
      <c r="I88" s="11" t="str" cm="1">
        <f t="array" ref="I88">IFERROR(_xlfn.IFS(AND(COUNTIF($C88,"*9 hole comp"),$G88&gt;$R$2,$H88-#REF!+$N$6&gt;$R$4),"2 strokes",AND(COUNTIF($C88,"*9 hole comp"),$G88&gt;$P$2,$H88-#REF!+$N$6&gt;$P$4),"1 stroke",AND(COUNTIF($C88,"*tee comp"),$G88&gt;$R$3,$H88-#REF!+$N$6&gt;$R$4),"2 strokes",AND(COUNTIF($C88,"*tee comp"),$G88&gt;$P$3,$H88-#REF!+$N$6&gt;$P$4),"1 stroke",TRUE,""),"")</f>
        <v/>
      </c>
      <c r="J88" s="5" t="str">
        <f>IF(I88&lt;&gt;"",B88,"")</f>
        <v/>
      </c>
      <c r="K88" s="12" t="str">
        <f>IF(I88&lt;&gt;"",D88,"")</f>
        <v/>
      </c>
    </row>
    <row r="89" spans="1:11" ht="15.75">
      <c r="A89" s="7">
        <v>45549</v>
      </c>
      <c r="B89" s="8" t="s">
        <v>107</v>
      </c>
      <c r="C89" s="8" t="s">
        <v>12</v>
      </c>
      <c r="D89" s="9">
        <v>0.38333333333333336</v>
      </c>
      <c r="E89" s="23" t="s">
        <v>105</v>
      </c>
      <c r="F89" s="10">
        <v>0.18194444444444444</v>
      </c>
      <c r="G89" s="11">
        <v>0.18124999999999999</v>
      </c>
      <c r="H89" s="11">
        <v>9.7222222222221877E-3</v>
      </c>
      <c r="I89" s="11" t="str" cm="1">
        <f t="array" ref="I89">IFERROR(_xlfn.IFS(AND(COUNTIF($C89,"*9 hole comp"),$G89&gt;$R$2,$H89-#REF!+$N$6&gt;$R$4),"2 strokes",AND(COUNTIF($C89,"*9 hole comp"),$G89&gt;$P$2,$H89-#REF!+$N$6&gt;$P$4),"1 stroke",AND(COUNTIF($C89,"*tee comp"),$G89&gt;$R$3,$H89-#REF!+$N$6&gt;$R$4),"2 strokes",AND(COUNTIF($C89,"*tee comp"),$G89&gt;$P$3,$H89-#REF!+$N$6&gt;$P$4),"1 stroke",TRUE,""),"")</f>
        <v/>
      </c>
      <c r="J89" s="5" t="str">
        <f>IF(I89&lt;&gt;"",B89,"")</f>
        <v/>
      </c>
      <c r="K89" s="12" t="str">
        <f>IF(I89&lt;&gt;"",D89,"")</f>
        <v/>
      </c>
    </row>
    <row r="90" spans="1:11" ht="15.75">
      <c r="A90" s="7">
        <v>45549</v>
      </c>
      <c r="B90" s="8" t="s">
        <v>108</v>
      </c>
      <c r="C90" s="8" t="s">
        <v>12</v>
      </c>
      <c r="D90" s="9">
        <v>0.3888888888888889</v>
      </c>
      <c r="E90" s="23" t="s">
        <v>109</v>
      </c>
      <c r="F90" s="10">
        <v>0.18055555555555555</v>
      </c>
      <c r="G90" s="11">
        <v>0.18055555555555555</v>
      </c>
      <c r="H90" s="11">
        <v>4.8611111111110938E-3</v>
      </c>
      <c r="I90" s="11" t="str" cm="1">
        <f t="array" ref="I90">IFERROR(_xlfn.IFS(AND(COUNTIF($C90,"*9 hole comp"),$G90&gt;$R$2,$H90-#REF!+$N$6&gt;$R$4),"2 strokes",AND(COUNTIF($C90,"*9 hole comp"),$G90&gt;$P$2,$H90-#REF!+$N$6&gt;$P$4),"1 stroke",AND(COUNTIF($C90,"*tee comp"),$G90&gt;$R$3,$H90-#REF!+$N$6&gt;$R$4),"2 strokes",AND(COUNTIF($C90,"*tee comp"),$G90&gt;$P$3,$H90-#REF!+$N$6&gt;$P$4),"1 stroke",TRUE,""),"")</f>
        <v/>
      </c>
      <c r="J90" s="5" t="str">
        <f>IF(I90&lt;&gt;"",B90,"")</f>
        <v/>
      </c>
      <c r="K90" s="12" t="str">
        <f>IF(I90&lt;&gt;"",D90,"")</f>
        <v/>
      </c>
    </row>
    <row r="91" spans="1:11" ht="15.75">
      <c r="A91" s="7">
        <v>45549</v>
      </c>
      <c r="B91" s="8" t="s">
        <v>110</v>
      </c>
      <c r="C91" s="8" t="s">
        <v>12</v>
      </c>
      <c r="D91" s="9">
        <v>0.3888888888888889</v>
      </c>
      <c r="E91" s="23" t="s">
        <v>109</v>
      </c>
      <c r="F91" s="10">
        <v>0.18055555555555555</v>
      </c>
      <c r="G91" s="11">
        <v>0.18055555555555555</v>
      </c>
      <c r="H91" s="11">
        <v>4.8611111111110938E-3</v>
      </c>
      <c r="I91" s="11" t="str" cm="1">
        <f t="array" ref="I91">IFERROR(_xlfn.IFS(AND(COUNTIF($C91,"*9 hole comp"),$G91&gt;$R$2,$H91-#REF!+$N$6&gt;$R$4),"2 strokes",AND(COUNTIF($C91,"*9 hole comp"),$G91&gt;$P$2,$H91-#REF!+$N$6&gt;$P$4),"1 stroke",AND(COUNTIF($C91,"*tee comp"),$G91&gt;$R$3,$H91-#REF!+$N$6&gt;$R$4),"2 strokes",AND(COUNTIF($C91,"*tee comp"),$G91&gt;$P$3,$H91-#REF!+$N$6&gt;$P$4),"1 stroke",TRUE,""),"")</f>
        <v/>
      </c>
      <c r="J91" s="5" t="str">
        <f>IF(I91&lt;&gt;"",B91,"")</f>
        <v/>
      </c>
      <c r="K91" s="12" t="str">
        <f>IF(I91&lt;&gt;"",D91,"")</f>
        <v/>
      </c>
    </row>
    <row r="92" spans="1:11" ht="15.75">
      <c r="A92" s="7">
        <v>45549</v>
      </c>
      <c r="B92" s="8" t="s">
        <v>111</v>
      </c>
      <c r="C92" s="8" t="s">
        <v>12</v>
      </c>
      <c r="D92" s="9">
        <v>0.3888888888888889</v>
      </c>
      <c r="E92" s="23" t="s">
        <v>109</v>
      </c>
      <c r="F92" s="10">
        <v>0.18055555555555555</v>
      </c>
      <c r="G92" s="11">
        <v>0.18055555555555555</v>
      </c>
      <c r="H92" s="11">
        <v>4.8611111111110938E-3</v>
      </c>
      <c r="I92" s="11" t="str" cm="1">
        <f t="array" ref="I92">IFERROR(_xlfn.IFS(AND(COUNTIF($C92,"*9 hole comp"),$G92&gt;$R$2,$H92-#REF!+$N$6&gt;$R$4),"2 strokes",AND(COUNTIF($C92,"*9 hole comp"),$G92&gt;$P$2,$H92-#REF!+$N$6&gt;$P$4),"1 stroke",AND(COUNTIF($C92,"*tee comp"),$G92&gt;$R$3,$H92-#REF!+$N$6&gt;$R$4),"2 strokes",AND(COUNTIF($C92,"*tee comp"),$G92&gt;$P$3,$H92-#REF!+$N$6&gt;$P$4),"1 stroke",TRUE,""),"")</f>
        <v/>
      </c>
      <c r="J92" s="5" t="str">
        <f>IF(I92&lt;&gt;"",B92,"")</f>
        <v/>
      </c>
      <c r="K92" s="12" t="str">
        <f>IF(I92&lt;&gt;"",D92,"")</f>
        <v/>
      </c>
    </row>
    <row r="93" spans="1:11" ht="15.75">
      <c r="A93" s="7">
        <v>45549</v>
      </c>
      <c r="B93" s="8" t="s">
        <v>112</v>
      </c>
      <c r="C93" s="8" t="s">
        <v>12</v>
      </c>
      <c r="D93" s="9">
        <v>0.3888888888888889</v>
      </c>
      <c r="E93" s="23" t="s">
        <v>109</v>
      </c>
      <c r="F93" s="10">
        <v>0.18055555555555555</v>
      </c>
      <c r="G93" s="11">
        <v>0.18055555555555555</v>
      </c>
      <c r="H93" s="11">
        <v>4.8611111111110938E-3</v>
      </c>
      <c r="I93" s="11" t="str" cm="1">
        <f t="array" ref="I93">IFERROR(_xlfn.IFS(AND(COUNTIF($C93,"*9 hole comp"),$G93&gt;$R$2,$H93-#REF!+$N$6&gt;$R$4),"2 strokes",AND(COUNTIF($C93,"*9 hole comp"),$G93&gt;$P$2,$H93-#REF!+$N$6&gt;$P$4),"1 stroke",AND(COUNTIF($C93,"*tee comp"),$G93&gt;$R$3,$H93-#REF!+$N$6&gt;$R$4),"2 strokes",AND(COUNTIF($C93,"*tee comp"),$G93&gt;$P$3,$H93-#REF!+$N$6&gt;$P$4),"1 stroke",TRUE,""),"")</f>
        <v/>
      </c>
      <c r="J93" s="5" t="str">
        <f>IF(I93&lt;&gt;"",B93,"")</f>
        <v/>
      </c>
      <c r="K93" s="12" t="str">
        <f>IF(I93&lt;&gt;"",D93,"")</f>
        <v/>
      </c>
    </row>
    <row r="94" spans="1:11" ht="15.75">
      <c r="A94" s="7">
        <v>45549</v>
      </c>
      <c r="B94" s="8" t="s">
        <v>113</v>
      </c>
      <c r="C94" s="8" t="s">
        <v>12</v>
      </c>
      <c r="D94" s="9">
        <v>0.39444444444444443</v>
      </c>
      <c r="E94" s="23" t="s">
        <v>114</v>
      </c>
      <c r="F94" s="10">
        <v>0.18055555555555555</v>
      </c>
      <c r="G94" s="11">
        <v>0.18055555555555555</v>
      </c>
      <c r="H94" s="11">
        <v>5.5555555555555358E-3</v>
      </c>
      <c r="I94" s="11" t="str" cm="1">
        <f t="array" ref="I94">IFERROR(_xlfn.IFS(AND(COUNTIF($C94,"*9 hole comp"),$G94&gt;$R$2,$H94-#REF!+$N$6&gt;$R$4),"2 strokes",AND(COUNTIF($C94,"*9 hole comp"),$G94&gt;$P$2,$H94-#REF!+$N$6&gt;$P$4),"1 stroke",AND(COUNTIF($C94,"*tee comp"),$G94&gt;$R$3,$H94-#REF!+$N$6&gt;$R$4),"2 strokes",AND(COUNTIF($C94,"*tee comp"),$G94&gt;$P$3,$H94-#REF!+$N$6&gt;$P$4),"1 stroke",TRUE,""),"")</f>
        <v/>
      </c>
      <c r="J94" s="5" t="str">
        <f>IF(I94&lt;&gt;"",B94,"")</f>
        <v/>
      </c>
      <c r="K94" s="12" t="str">
        <f>IF(I94&lt;&gt;"",D94,"")</f>
        <v/>
      </c>
    </row>
    <row r="95" spans="1:11" ht="15.75">
      <c r="A95" s="7">
        <v>45549</v>
      </c>
      <c r="B95" s="8" t="s">
        <v>115</v>
      </c>
      <c r="C95" s="8" t="s">
        <v>12</v>
      </c>
      <c r="D95" s="9">
        <v>0.39444444444444443</v>
      </c>
      <c r="E95" s="23" t="s">
        <v>116</v>
      </c>
      <c r="F95" s="10">
        <v>0.18194444444444444</v>
      </c>
      <c r="G95" s="11">
        <v>0.18055555555555555</v>
      </c>
      <c r="H95" s="11">
        <v>5.5555555555555358E-3</v>
      </c>
      <c r="I95" s="11" t="str" cm="1">
        <f t="array" ref="I95">IFERROR(_xlfn.IFS(AND(COUNTIF($C95,"*9 hole comp"),$G95&gt;$R$2,$H95-#REF!+$N$6&gt;$R$4),"2 strokes",AND(COUNTIF($C95,"*9 hole comp"),$G95&gt;$P$2,$H95-#REF!+$N$6&gt;$P$4),"1 stroke",AND(COUNTIF($C95,"*tee comp"),$G95&gt;$R$3,$H95-#REF!+$N$6&gt;$R$4),"2 strokes",AND(COUNTIF($C95,"*tee comp"),$G95&gt;$P$3,$H95-#REF!+$N$6&gt;$P$4),"1 stroke",TRUE,""),"")</f>
        <v/>
      </c>
      <c r="J95" s="5" t="str">
        <f>IF(I95&lt;&gt;"",B95,"")</f>
        <v/>
      </c>
      <c r="K95" s="12" t="str">
        <f>IF(I95&lt;&gt;"",D95,"")</f>
        <v/>
      </c>
    </row>
    <row r="96" spans="1:11" ht="15.75">
      <c r="A96" s="7">
        <v>45549</v>
      </c>
      <c r="B96" s="8" t="s">
        <v>117</v>
      </c>
      <c r="C96" s="8" t="s">
        <v>12</v>
      </c>
      <c r="D96" s="9">
        <v>0.39444444444444443</v>
      </c>
      <c r="E96" s="23" t="s">
        <v>118</v>
      </c>
      <c r="F96" s="10">
        <v>0.18124999999999999</v>
      </c>
      <c r="G96" s="11">
        <v>0.18055555555555555</v>
      </c>
      <c r="H96" s="11">
        <v>5.5555555555555358E-3</v>
      </c>
      <c r="I96" s="11" t="str" cm="1">
        <f t="array" ref="I96">IFERROR(_xlfn.IFS(AND(COUNTIF($C96,"*9 hole comp"),$G96&gt;$R$2,$H96-#REF!+$N$6&gt;$R$4),"2 strokes",AND(COUNTIF($C96,"*9 hole comp"),$G96&gt;$P$2,$H96-#REF!+$N$6&gt;$P$4),"1 stroke",AND(COUNTIF($C96,"*tee comp"),$G96&gt;$R$3,$H96-#REF!+$N$6&gt;$R$4),"2 strokes",AND(COUNTIF($C96,"*tee comp"),$G96&gt;$P$3,$H96-#REF!+$N$6&gt;$P$4),"1 stroke",TRUE,""),"")</f>
        <v/>
      </c>
      <c r="J96" s="5" t="str">
        <f>IF(I96&lt;&gt;"",B96,"")</f>
        <v/>
      </c>
      <c r="K96" s="12" t="str">
        <f>IF(I96&lt;&gt;"",D96,"")</f>
        <v/>
      </c>
    </row>
    <row r="97" spans="1:11" ht="15.75">
      <c r="A97" s="7">
        <v>45549</v>
      </c>
      <c r="B97" s="8" t="s">
        <v>119</v>
      </c>
      <c r="C97" s="8" t="s">
        <v>12</v>
      </c>
      <c r="D97" s="9">
        <v>0.39444444444444443</v>
      </c>
      <c r="E97" s="23" t="s">
        <v>116</v>
      </c>
      <c r="F97" s="10">
        <v>0.18194444444444444</v>
      </c>
      <c r="G97" s="11">
        <v>0.18055555555555555</v>
      </c>
      <c r="H97" s="11">
        <v>5.5555555555555358E-3</v>
      </c>
      <c r="I97" s="11" t="str" cm="1">
        <f t="array" ref="I97">IFERROR(_xlfn.IFS(AND(COUNTIF($C97,"*9 hole comp"),$G97&gt;$R$2,$H97-#REF!+$N$6&gt;$R$4),"2 strokes",AND(COUNTIF($C97,"*9 hole comp"),$G97&gt;$P$2,$H97-#REF!+$N$6&gt;$P$4),"1 stroke",AND(COUNTIF($C97,"*tee comp"),$G97&gt;$R$3,$H97-#REF!+$N$6&gt;$R$4),"2 strokes",AND(COUNTIF($C97,"*tee comp"),$G97&gt;$P$3,$H97-#REF!+$N$6&gt;$P$4),"1 stroke",TRUE,""),"")</f>
        <v/>
      </c>
      <c r="J97" s="5" t="str">
        <f>IF(I97&lt;&gt;"",B97,"")</f>
        <v/>
      </c>
      <c r="K97" s="12" t="str">
        <f>IF(I97&lt;&gt;"",D97,"")</f>
        <v/>
      </c>
    </row>
    <row r="98" spans="1:11" ht="15.75">
      <c r="A98" s="7">
        <v>45549</v>
      </c>
      <c r="B98" s="8" t="s">
        <v>120</v>
      </c>
      <c r="C98" s="8" t="s">
        <v>12</v>
      </c>
      <c r="D98" s="9">
        <v>0.4</v>
      </c>
      <c r="E98" s="23" t="s">
        <v>121</v>
      </c>
      <c r="F98" s="10">
        <v>0.18402777777777779</v>
      </c>
      <c r="G98" s="11">
        <v>0.17916666666666667</v>
      </c>
      <c r="H98" s="11">
        <v>4.1666666666667629E-3</v>
      </c>
      <c r="I98" s="11" t="str" cm="1">
        <f t="array" ref="I98">IFERROR(_xlfn.IFS(AND(COUNTIF($C98,"*9 hole comp"),$G98&gt;$R$2,$H98-#REF!+$N$6&gt;$R$4),"2 strokes",AND(COUNTIF($C98,"*9 hole comp"),$G98&gt;$P$2,$H98-#REF!+$N$6&gt;$P$4),"1 stroke",AND(COUNTIF($C98,"*tee comp"),$G98&gt;$R$3,$H98-#REF!+$N$6&gt;$R$4),"2 strokes",AND(COUNTIF($C98,"*tee comp"),$G98&gt;$P$3,$H98-#REF!+$N$6&gt;$P$4),"1 stroke",TRUE,""),"")</f>
        <v/>
      </c>
      <c r="J98" s="5" t="str">
        <f>IF(I98&lt;&gt;"",B98,"")</f>
        <v/>
      </c>
      <c r="K98" s="12" t="str">
        <f>IF(I98&lt;&gt;"",D98,"")</f>
        <v/>
      </c>
    </row>
    <row r="99" spans="1:11" ht="15.75">
      <c r="A99" s="7">
        <v>45549</v>
      </c>
      <c r="B99" s="8" t="s">
        <v>122</v>
      </c>
      <c r="C99" s="8" t="s">
        <v>12</v>
      </c>
      <c r="D99" s="9">
        <v>0.4</v>
      </c>
      <c r="E99" s="23" t="s">
        <v>121</v>
      </c>
      <c r="F99" s="10">
        <v>0.18402777777777779</v>
      </c>
      <c r="G99" s="11">
        <v>0.17916666666666667</v>
      </c>
      <c r="H99" s="11">
        <v>4.1666666666667629E-3</v>
      </c>
      <c r="I99" s="11" t="str" cm="1">
        <f t="array" ref="I99">IFERROR(_xlfn.IFS(AND(COUNTIF($C99,"*9 hole comp"),$G99&gt;$R$2,$H99-#REF!+$N$6&gt;$R$4),"2 strokes",AND(COUNTIF($C99,"*9 hole comp"),$G99&gt;$P$2,$H99-#REF!+$N$6&gt;$P$4),"1 stroke",AND(COUNTIF($C99,"*tee comp"),$G99&gt;$R$3,$H99-#REF!+$N$6&gt;$R$4),"2 strokes",AND(COUNTIF($C99,"*tee comp"),$G99&gt;$P$3,$H99-#REF!+$N$6&gt;$P$4),"1 stroke",TRUE,""),"")</f>
        <v/>
      </c>
      <c r="J99" s="5" t="str">
        <f>IF(I99&lt;&gt;"",B99,"")</f>
        <v/>
      </c>
      <c r="K99" s="12" t="str">
        <f>IF(I99&lt;&gt;"",D99,"")</f>
        <v/>
      </c>
    </row>
    <row r="100" spans="1:11" ht="15.75">
      <c r="A100" s="7">
        <v>45549</v>
      </c>
      <c r="B100" s="8" t="s">
        <v>123</v>
      </c>
      <c r="C100" s="8" t="s">
        <v>12</v>
      </c>
      <c r="D100" s="9">
        <v>0.4</v>
      </c>
      <c r="E100" s="23" t="s">
        <v>124</v>
      </c>
      <c r="F100" s="10">
        <v>0.17916666666666667</v>
      </c>
      <c r="G100" s="11">
        <v>0.17916666666666667</v>
      </c>
      <c r="H100" s="11">
        <v>4.1666666666667629E-3</v>
      </c>
      <c r="I100" s="11" t="str" cm="1">
        <f t="array" ref="I100">IFERROR(_xlfn.IFS(AND(COUNTIF($C100,"*9 hole comp"),$G100&gt;$R$2,$H100-#REF!+$N$6&gt;$R$4),"2 strokes",AND(COUNTIF($C100,"*9 hole comp"),$G100&gt;$P$2,$H100-#REF!+$N$6&gt;$P$4),"1 stroke",AND(COUNTIF($C100,"*tee comp"),$G100&gt;$R$3,$H100-#REF!+$N$6&gt;$R$4),"2 strokes",AND(COUNTIF($C100,"*tee comp"),$G100&gt;$P$3,$H100-#REF!+$N$6&gt;$P$4),"1 stroke",TRUE,""),"")</f>
        <v/>
      </c>
      <c r="J100" s="5" t="str">
        <f>IF(I100&lt;&gt;"",B100,"")</f>
        <v/>
      </c>
      <c r="K100" s="12" t="str">
        <f>IF(I100&lt;&gt;"",D100,"")</f>
        <v/>
      </c>
    </row>
    <row r="101" spans="1:11" ht="15.75">
      <c r="A101" s="7">
        <v>45549</v>
      </c>
      <c r="B101" s="8" t="s">
        <v>125</v>
      </c>
      <c r="C101" s="8" t="s">
        <v>12</v>
      </c>
      <c r="D101" s="9">
        <v>0.4</v>
      </c>
      <c r="E101" s="23" t="s">
        <v>124</v>
      </c>
      <c r="F101" s="10">
        <v>0.17916666666666667</v>
      </c>
      <c r="G101" s="11">
        <v>0.17916666666666667</v>
      </c>
      <c r="H101" s="11">
        <v>4.1666666666667629E-3</v>
      </c>
      <c r="I101" s="11" t="str" cm="1">
        <f t="array" ref="I101">IFERROR(_xlfn.IFS(AND(COUNTIF($C101,"*9 hole comp"),$G101&gt;$R$2,$H101-#REF!+$N$6&gt;$R$4),"2 strokes",AND(COUNTIF($C101,"*9 hole comp"),$G101&gt;$P$2,$H101-#REF!+$N$6&gt;$P$4),"1 stroke",AND(COUNTIF($C101,"*tee comp"),$G101&gt;$R$3,$H101-#REF!+$N$6&gt;$R$4),"2 strokes",AND(COUNTIF($C101,"*tee comp"),$G101&gt;$P$3,$H101-#REF!+$N$6&gt;$P$4),"1 stroke",TRUE,""),"")</f>
        <v/>
      </c>
      <c r="J101" s="5" t="str">
        <f>IF(I101&lt;&gt;"",B101,"")</f>
        <v/>
      </c>
      <c r="K101" s="12" t="str">
        <f>IF(I101&lt;&gt;"",D101,"")</f>
        <v/>
      </c>
    </row>
    <row r="102" spans="1:11" ht="15.75">
      <c r="A102" s="7">
        <v>45549</v>
      </c>
      <c r="B102" s="8" t="s">
        <v>126</v>
      </c>
      <c r="C102" s="8" t="s">
        <v>12</v>
      </c>
      <c r="D102" s="9">
        <v>0.40555555555555556</v>
      </c>
      <c r="E102" s="23" t="s">
        <v>127</v>
      </c>
      <c r="F102" s="10">
        <v>0.18124999999999999</v>
      </c>
      <c r="G102" s="11">
        <v>0.18055555555555555</v>
      </c>
      <c r="H102" s="11">
        <v>6.9444444444444198E-3</v>
      </c>
      <c r="I102" s="11" t="str" cm="1">
        <f t="array" ref="I102">IFERROR(_xlfn.IFS(AND(COUNTIF($C102,"*9 hole comp"),$G102&gt;$R$2,$H102-#REF!+$N$6&gt;$R$4),"2 strokes",AND(COUNTIF($C102,"*9 hole comp"),$G102&gt;$P$2,$H102-#REF!+$N$6&gt;$P$4),"1 stroke",AND(COUNTIF($C102,"*tee comp"),$G102&gt;$R$3,$H102-#REF!+$N$6&gt;$R$4),"2 strokes",AND(COUNTIF($C102,"*tee comp"),$G102&gt;$P$3,$H102-#REF!+$N$6&gt;$P$4),"1 stroke",TRUE,""),"")</f>
        <v/>
      </c>
      <c r="J102" s="5" t="str">
        <f>IF(I102&lt;&gt;"",B102,"")</f>
        <v/>
      </c>
      <c r="K102" s="12" t="str">
        <f>IF(I102&lt;&gt;"",D102,"")</f>
        <v/>
      </c>
    </row>
    <row r="103" spans="1:11" ht="15.75">
      <c r="A103" s="7">
        <v>45549</v>
      </c>
      <c r="B103" s="8" t="s">
        <v>128</v>
      </c>
      <c r="C103" s="8" t="s">
        <v>12</v>
      </c>
      <c r="D103" s="9">
        <v>0.40555555555555556</v>
      </c>
      <c r="E103" s="23" t="s">
        <v>127</v>
      </c>
      <c r="F103" s="10">
        <v>0.18124999999999999</v>
      </c>
      <c r="G103" s="11">
        <v>0.18055555555555555</v>
      </c>
      <c r="H103" s="11">
        <v>6.9444444444444198E-3</v>
      </c>
      <c r="I103" s="11" t="str" cm="1">
        <f t="array" ref="I103">IFERROR(_xlfn.IFS(AND(COUNTIF($C103,"*9 hole comp"),$G103&gt;$R$2,$H103-#REF!+$N$6&gt;$R$4),"2 strokes",AND(COUNTIF($C103,"*9 hole comp"),$G103&gt;$P$2,$H103-#REF!+$N$6&gt;$P$4),"1 stroke",AND(COUNTIF($C103,"*tee comp"),$G103&gt;$R$3,$H103-#REF!+$N$6&gt;$R$4),"2 strokes",AND(COUNTIF($C103,"*tee comp"),$G103&gt;$P$3,$H103-#REF!+$N$6&gt;$P$4),"1 stroke",TRUE,""),"")</f>
        <v/>
      </c>
      <c r="J103" s="5" t="str">
        <f>IF(I103&lt;&gt;"",B103,"")</f>
        <v/>
      </c>
      <c r="K103" s="12" t="str">
        <f>IF(I103&lt;&gt;"",D103,"")</f>
        <v/>
      </c>
    </row>
    <row r="104" spans="1:11" ht="15.75">
      <c r="A104" s="7">
        <v>45549</v>
      </c>
      <c r="B104" s="8" t="s">
        <v>129</v>
      </c>
      <c r="C104" s="8" t="s">
        <v>12</v>
      </c>
      <c r="D104" s="9">
        <v>0.40555555555555556</v>
      </c>
      <c r="E104" s="23" t="s">
        <v>130</v>
      </c>
      <c r="F104" s="10">
        <v>0.18055555555555555</v>
      </c>
      <c r="G104" s="11">
        <v>0.18055555555555555</v>
      </c>
      <c r="H104" s="11">
        <v>6.9444444444444198E-3</v>
      </c>
      <c r="I104" s="11" t="str" cm="1">
        <f t="array" ref="I104">IFERROR(_xlfn.IFS(AND(COUNTIF($C104,"*9 hole comp"),$G104&gt;$R$2,$H104-#REF!+$N$6&gt;$R$4),"2 strokes",AND(COUNTIF($C104,"*9 hole comp"),$G104&gt;$P$2,$H104-#REF!+$N$6&gt;$P$4),"1 stroke",AND(COUNTIF($C104,"*tee comp"),$G104&gt;$R$3,$H104-#REF!+$N$6&gt;$R$4),"2 strokes",AND(COUNTIF($C104,"*tee comp"),$G104&gt;$P$3,$H104-#REF!+$N$6&gt;$P$4),"1 stroke",TRUE,""),"")</f>
        <v/>
      </c>
      <c r="J104" s="5" t="str">
        <f>IF(I104&lt;&gt;"",B104,"")</f>
        <v/>
      </c>
      <c r="K104" s="12" t="str">
        <f>IF(I104&lt;&gt;"",D104,"")</f>
        <v/>
      </c>
    </row>
    <row r="105" spans="1:11" ht="15.75">
      <c r="A105" s="7">
        <v>45549</v>
      </c>
      <c r="B105" s="8" t="s">
        <v>131</v>
      </c>
      <c r="C105" s="8" t="s">
        <v>12</v>
      </c>
      <c r="D105" s="9">
        <v>0.40555555555555556</v>
      </c>
      <c r="E105" s="23" t="s">
        <v>130</v>
      </c>
      <c r="F105" s="10">
        <v>0.18055555555555555</v>
      </c>
      <c r="G105" s="11">
        <v>0.18055555555555555</v>
      </c>
      <c r="H105" s="11">
        <v>6.9444444444444198E-3</v>
      </c>
      <c r="I105" s="11" t="str" cm="1">
        <f t="array" ref="I105">IFERROR(_xlfn.IFS(AND(COUNTIF($C105,"*9 hole comp"),$G105&gt;$R$2,$H105-#REF!+$N$6&gt;$R$4),"2 strokes",AND(COUNTIF($C105,"*9 hole comp"),$G105&gt;$P$2,$H105-#REF!+$N$6&gt;$P$4),"1 stroke",AND(COUNTIF($C105,"*tee comp"),$G105&gt;$R$3,$H105-#REF!+$N$6&gt;$R$4),"2 strokes",AND(COUNTIF($C105,"*tee comp"),$G105&gt;$P$3,$H105-#REF!+$N$6&gt;$P$4),"1 stroke",TRUE,""),"")</f>
        <v/>
      </c>
      <c r="J105" s="5" t="str">
        <f>IF(I105&lt;&gt;"",B105,"")</f>
        <v/>
      </c>
      <c r="K105" s="12" t="str">
        <f>IF(I105&lt;&gt;"",D105,"")</f>
        <v/>
      </c>
    </row>
    <row r="106" spans="1:11" ht="15.75">
      <c r="A106" s="7">
        <v>45549</v>
      </c>
      <c r="B106" s="8" t="s">
        <v>132</v>
      </c>
      <c r="C106" s="8" t="s">
        <v>12</v>
      </c>
      <c r="D106" s="9">
        <v>0.41111111111111109</v>
      </c>
      <c r="E106" s="23" t="s">
        <v>133</v>
      </c>
      <c r="F106" s="10">
        <v>0.18263888888888888</v>
      </c>
      <c r="G106" s="11">
        <v>0.18263888888888888</v>
      </c>
      <c r="H106" s="11">
        <v>7.6388888888888618E-3</v>
      </c>
      <c r="I106" s="11" t="str" cm="1">
        <f t="array" ref="I106">IFERROR(_xlfn.IFS(AND(COUNTIF($C106,"*9 hole comp"),$G106&gt;$R$2,$H106-#REF!+$N$6&gt;$R$4),"2 strokes",AND(COUNTIF($C106,"*9 hole comp"),$G106&gt;$P$2,$H106-#REF!+$N$6&gt;$P$4),"1 stroke",AND(COUNTIF($C106,"*tee comp"),$G106&gt;$R$3,$H106-#REF!+$N$6&gt;$R$4),"2 strokes",AND(COUNTIF($C106,"*tee comp"),$G106&gt;$P$3,$H106-#REF!+$N$6&gt;$P$4),"1 stroke",TRUE,""),"")</f>
        <v/>
      </c>
      <c r="J106" s="5" t="str">
        <f>IF(I106&lt;&gt;"",B106,"")</f>
        <v/>
      </c>
      <c r="K106" s="12" t="str">
        <f>IF(I106&lt;&gt;"",D106,"")</f>
        <v/>
      </c>
    </row>
    <row r="107" spans="1:11" ht="15.75">
      <c r="A107" s="7">
        <v>45549</v>
      </c>
      <c r="B107" s="8" t="s">
        <v>134</v>
      </c>
      <c r="C107" s="8" t="s">
        <v>12</v>
      </c>
      <c r="D107" s="9">
        <v>0.41111111111111109</v>
      </c>
      <c r="E107" s="23" t="s">
        <v>133</v>
      </c>
      <c r="F107" s="10">
        <v>0.18263888888888888</v>
      </c>
      <c r="G107" s="11">
        <v>0.18263888888888888</v>
      </c>
      <c r="H107" s="11">
        <v>7.6388888888888618E-3</v>
      </c>
      <c r="I107" s="11" t="str" cm="1">
        <f t="array" ref="I107">IFERROR(_xlfn.IFS(AND(COUNTIF($C107,"*9 hole comp"),$G107&gt;$R$2,$H107-#REF!+$N$6&gt;$R$4),"2 strokes",AND(COUNTIF($C107,"*9 hole comp"),$G107&gt;$P$2,$H107-#REF!+$N$6&gt;$P$4),"1 stroke",AND(COUNTIF($C107,"*tee comp"),$G107&gt;$R$3,$H107-#REF!+$N$6&gt;$R$4),"2 strokes",AND(COUNTIF($C107,"*tee comp"),$G107&gt;$P$3,$H107-#REF!+$N$6&gt;$P$4),"1 stroke",TRUE,""),"")</f>
        <v/>
      </c>
      <c r="J107" s="5" t="str">
        <f>IF(I107&lt;&gt;"",B107,"")</f>
        <v/>
      </c>
      <c r="K107" s="12" t="str">
        <f>IF(I107&lt;&gt;"",D107,"")</f>
        <v/>
      </c>
    </row>
    <row r="108" spans="1:11" ht="15.75">
      <c r="A108" s="7">
        <v>45549</v>
      </c>
      <c r="B108" s="8" t="s">
        <v>135</v>
      </c>
      <c r="C108" s="8" t="s">
        <v>12</v>
      </c>
      <c r="D108" s="9">
        <v>0.41111111111111109</v>
      </c>
      <c r="E108" s="23" t="s">
        <v>136</v>
      </c>
      <c r="F108" s="10">
        <v>0.18819444444444444</v>
      </c>
      <c r="G108" s="11">
        <v>0.18263888888888888</v>
      </c>
      <c r="H108" s="11">
        <v>7.6388888888888618E-3</v>
      </c>
      <c r="I108" s="11" t="str" cm="1">
        <f t="array" ref="I108">IFERROR(_xlfn.IFS(AND(COUNTIF($C108,"*9 hole comp"),$G108&gt;$R$2,$H108-#REF!+$N$6&gt;$R$4),"2 strokes",AND(COUNTIF($C108,"*9 hole comp"),$G108&gt;$P$2,$H108-#REF!+$N$6&gt;$P$4),"1 stroke",AND(COUNTIF($C108,"*tee comp"),$G108&gt;$R$3,$H108-#REF!+$N$6&gt;$R$4),"2 strokes",AND(COUNTIF($C108,"*tee comp"),$G108&gt;$P$3,$H108-#REF!+$N$6&gt;$P$4),"1 stroke",TRUE,""),"")</f>
        <v/>
      </c>
      <c r="J108" s="5" t="str">
        <f>IF(I108&lt;&gt;"",B108,"")</f>
        <v/>
      </c>
      <c r="K108" s="12" t="str">
        <f>IF(I108&lt;&gt;"",D108,"")</f>
        <v/>
      </c>
    </row>
    <row r="109" spans="1:11" ht="15.75">
      <c r="A109" s="7">
        <v>45549</v>
      </c>
      <c r="B109" s="8" t="s">
        <v>137</v>
      </c>
      <c r="C109" s="8" t="s">
        <v>12</v>
      </c>
      <c r="D109" s="9">
        <v>0.41666666666666669</v>
      </c>
      <c r="E109" s="23" t="s">
        <v>138</v>
      </c>
      <c r="F109" s="10">
        <v>0.18194444444444444</v>
      </c>
      <c r="G109" s="11">
        <v>0.18124999999999999</v>
      </c>
      <c r="H109" s="11">
        <v>4.1666666666666519E-3</v>
      </c>
      <c r="I109" s="11" t="str" cm="1">
        <f t="array" ref="I109">IFERROR(_xlfn.IFS(AND(COUNTIF($C109,"*9 hole comp"),$G109&gt;$R$2,$H109-#REF!+$N$6&gt;$R$4),"2 strokes",AND(COUNTIF($C109,"*9 hole comp"),$G109&gt;$P$2,$H109-#REF!+$N$6&gt;$P$4),"1 stroke",AND(COUNTIF($C109,"*tee comp"),$G109&gt;$R$3,$H109-#REF!+$N$6&gt;$R$4),"2 strokes",AND(COUNTIF($C109,"*tee comp"),$G109&gt;$P$3,$H109-#REF!+$N$6&gt;$P$4),"1 stroke",TRUE,""),"")</f>
        <v/>
      </c>
      <c r="J109" s="5" t="str">
        <f>IF(I109&lt;&gt;"",B109,"")</f>
        <v/>
      </c>
      <c r="K109" s="12" t="str">
        <f>IF(I109&lt;&gt;"",D109,"")</f>
        <v/>
      </c>
    </row>
    <row r="110" spans="1:11" ht="15.75">
      <c r="A110" s="7">
        <v>45549</v>
      </c>
      <c r="B110" s="8" t="s">
        <v>139</v>
      </c>
      <c r="C110" s="8" t="s">
        <v>12</v>
      </c>
      <c r="D110" s="9">
        <v>0.41666666666666669</v>
      </c>
      <c r="E110" s="23" t="s">
        <v>140</v>
      </c>
      <c r="F110" s="10">
        <v>0.18124999999999999</v>
      </c>
      <c r="G110" s="11">
        <v>0.18124999999999999</v>
      </c>
      <c r="H110" s="11">
        <v>4.1666666666666519E-3</v>
      </c>
      <c r="I110" s="11" t="str" cm="1">
        <f t="array" ref="I110">IFERROR(_xlfn.IFS(AND(COUNTIF($C110,"*9 hole comp"),$G110&gt;$R$2,$H110-#REF!+$N$6&gt;$R$4),"2 strokes",AND(COUNTIF($C110,"*9 hole comp"),$G110&gt;$P$2,$H110-#REF!+$N$6&gt;$P$4),"1 stroke",AND(COUNTIF($C110,"*tee comp"),$G110&gt;$R$3,$H110-#REF!+$N$6&gt;$R$4),"2 strokes",AND(COUNTIF($C110,"*tee comp"),$G110&gt;$P$3,$H110-#REF!+$N$6&gt;$P$4),"1 stroke",TRUE,""),"")</f>
        <v/>
      </c>
      <c r="J110" s="5" t="str">
        <f>IF(I110&lt;&gt;"",B110,"")</f>
        <v/>
      </c>
      <c r="K110" s="12" t="str">
        <f>IF(I110&lt;&gt;"",D110,"")</f>
        <v/>
      </c>
    </row>
    <row r="111" spans="1:11" ht="15.75">
      <c r="A111" s="7">
        <v>45549</v>
      </c>
      <c r="B111" s="8" t="s">
        <v>141</v>
      </c>
      <c r="C111" s="8" t="s">
        <v>12</v>
      </c>
      <c r="D111" s="9">
        <v>0.41666666666666669</v>
      </c>
      <c r="E111" s="23" t="s">
        <v>138</v>
      </c>
      <c r="F111" s="10">
        <v>0.18194444444444444</v>
      </c>
      <c r="G111" s="11">
        <v>0.18124999999999999</v>
      </c>
      <c r="H111" s="11">
        <v>4.1666666666666519E-3</v>
      </c>
      <c r="I111" s="11" t="str" cm="1">
        <f t="array" ref="I111">IFERROR(_xlfn.IFS(AND(COUNTIF($C111,"*9 hole comp"),$G111&gt;$R$2,$H111-#REF!+$N$6&gt;$R$4),"2 strokes",AND(COUNTIF($C111,"*9 hole comp"),$G111&gt;$P$2,$H111-#REF!+$N$6&gt;$P$4),"1 stroke",AND(COUNTIF($C111,"*tee comp"),$G111&gt;$R$3,$H111-#REF!+$N$6&gt;$R$4),"2 strokes",AND(COUNTIF($C111,"*tee comp"),$G111&gt;$P$3,$H111-#REF!+$N$6&gt;$P$4),"1 stroke",TRUE,""),"")</f>
        <v/>
      </c>
      <c r="J111" s="5" t="str">
        <f>IF(I111&lt;&gt;"",B111,"")</f>
        <v/>
      </c>
      <c r="K111" s="12" t="str">
        <f>IF(I111&lt;&gt;"",D111,"")</f>
        <v/>
      </c>
    </row>
    <row r="112" spans="1:11" ht="15.75">
      <c r="A112" s="7">
        <v>45549</v>
      </c>
      <c r="B112" s="8" t="s">
        <v>142</v>
      </c>
      <c r="C112" s="8" t="s">
        <v>12</v>
      </c>
      <c r="D112" s="9">
        <v>0.41666666666666669</v>
      </c>
      <c r="E112" s="23" t="s">
        <v>140</v>
      </c>
      <c r="F112" s="10">
        <v>0.18124999999999999</v>
      </c>
      <c r="G112" s="11">
        <v>0.18124999999999999</v>
      </c>
      <c r="H112" s="11">
        <v>4.1666666666666519E-3</v>
      </c>
      <c r="I112" s="11" t="str" cm="1">
        <f t="array" ref="I112">IFERROR(_xlfn.IFS(AND(COUNTIF($C112,"*9 hole comp"),$G112&gt;$R$2,$H112-#REF!+$N$6&gt;$R$4),"2 strokes",AND(COUNTIF($C112,"*9 hole comp"),$G112&gt;$P$2,$H112-#REF!+$N$6&gt;$P$4),"1 stroke",AND(COUNTIF($C112,"*tee comp"),$G112&gt;$R$3,$H112-#REF!+$N$6&gt;$R$4),"2 strokes",AND(COUNTIF($C112,"*tee comp"),$G112&gt;$P$3,$H112-#REF!+$N$6&gt;$P$4),"1 stroke",TRUE,""),"")</f>
        <v/>
      </c>
      <c r="J112" s="5" t="str">
        <f>IF(I112&lt;&gt;"",B112,"")</f>
        <v/>
      </c>
      <c r="K112" s="12" t="str">
        <f>IF(I112&lt;&gt;"",D112,"")</f>
        <v/>
      </c>
    </row>
    <row r="113" spans="1:11" ht="15.75">
      <c r="A113" s="7">
        <v>45549</v>
      </c>
      <c r="B113" s="8" t="s">
        <v>143</v>
      </c>
      <c r="C113" s="8" t="s">
        <v>12</v>
      </c>
      <c r="D113" s="9">
        <v>0.42222222222222222</v>
      </c>
      <c r="E113" s="23" t="s">
        <v>144</v>
      </c>
      <c r="F113" s="10">
        <v>0.18541666666666667</v>
      </c>
      <c r="G113" s="11">
        <v>0.18472222222222223</v>
      </c>
      <c r="H113" s="11">
        <v>9.0277777777777457E-3</v>
      </c>
      <c r="I113" s="11" t="str" cm="1">
        <f t="array" ref="I113">IFERROR(_xlfn.IFS(AND(COUNTIF($C113,"*9 hole comp"),$G113&gt;$R$2,$H113-#REF!+$N$6&gt;$R$4),"2 strokes",AND(COUNTIF($C113,"*9 hole comp"),$G113&gt;$P$2,$H113-#REF!+$N$6&gt;$P$4),"1 stroke",AND(COUNTIF($C113,"*tee comp"),$G113&gt;$R$3,$H113-#REF!+$N$6&gt;$R$4),"2 strokes",AND(COUNTIF($C113,"*tee comp"),$G113&gt;$P$3,$H113-#REF!+$N$6&gt;$P$4),"1 stroke",TRUE,""),"")</f>
        <v/>
      </c>
      <c r="J113" s="5" t="str">
        <f>IF(I113&lt;&gt;"",B113,"")</f>
        <v/>
      </c>
      <c r="K113" s="12" t="str">
        <f>IF(I113&lt;&gt;"",D113,"")</f>
        <v/>
      </c>
    </row>
    <row r="114" spans="1:11" ht="15.75">
      <c r="A114" s="7">
        <v>45549</v>
      </c>
      <c r="B114" s="8" t="s">
        <v>145</v>
      </c>
      <c r="C114" s="8" t="s">
        <v>12</v>
      </c>
      <c r="D114" s="9">
        <v>0.42222222222222222</v>
      </c>
      <c r="E114" s="23" t="s">
        <v>146</v>
      </c>
      <c r="F114" s="10">
        <v>0.18472222222222223</v>
      </c>
      <c r="G114" s="11">
        <v>0.18472222222222223</v>
      </c>
      <c r="H114" s="11">
        <v>9.0277777777777457E-3</v>
      </c>
      <c r="I114" s="11" t="str" cm="1">
        <f t="array" ref="I114">IFERROR(_xlfn.IFS(AND(COUNTIF($C114,"*9 hole comp"),$G114&gt;$R$2,$H114-#REF!+$N$6&gt;$R$4),"2 strokes",AND(COUNTIF($C114,"*9 hole comp"),$G114&gt;$P$2,$H114-#REF!+$N$6&gt;$P$4),"1 stroke",AND(COUNTIF($C114,"*tee comp"),$G114&gt;$R$3,$H114-#REF!+$N$6&gt;$R$4),"2 strokes",AND(COUNTIF($C114,"*tee comp"),$G114&gt;$P$3,$H114-#REF!+$N$6&gt;$P$4),"1 stroke",TRUE,""),"")</f>
        <v/>
      </c>
      <c r="J114" s="5" t="str">
        <f>IF(I114&lt;&gt;"",B114,"")</f>
        <v/>
      </c>
      <c r="K114" s="12" t="str">
        <f>IF(I114&lt;&gt;"",D114,"")</f>
        <v/>
      </c>
    </row>
    <row r="115" spans="1:11" ht="15.75">
      <c r="A115" s="7">
        <v>45549</v>
      </c>
      <c r="B115" s="8" t="s">
        <v>147</v>
      </c>
      <c r="C115" s="8" t="s">
        <v>12</v>
      </c>
      <c r="D115" s="9">
        <v>0.42222222222222222</v>
      </c>
      <c r="E115" s="23" t="s">
        <v>144</v>
      </c>
      <c r="F115" s="10">
        <v>0.18541666666666667</v>
      </c>
      <c r="G115" s="11">
        <v>0.18472222222222223</v>
      </c>
      <c r="H115" s="11">
        <v>9.0277777777777457E-3</v>
      </c>
      <c r="I115" s="11" t="str" cm="1">
        <f t="array" ref="I115">IFERROR(_xlfn.IFS(AND(COUNTIF($C115,"*9 hole comp"),$G115&gt;$R$2,$H115-#REF!+$N$6&gt;$R$4),"2 strokes",AND(COUNTIF($C115,"*9 hole comp"),$G115&gt;$P$2,$H115-#REF!+$N$6&gt;$P$4),"1 stroke",AND(COUNTIF($C115,"*tee comp"),$G115&gt;$R$3,$H115-#REF!+$N$6&gt;$R$4),"2 strokes",AND(COUNTIF($C115,"*tee comp"),$G115&gt;$P$3,$H115-#REF!+$N$6&gt;$P$4),"1 stroke",TRUE,""),"")</f>
        <v/>
      </c>
      <c r="J115" s="5" t="str">
        <f>IF(I115&lt;&gt;"",B115,"")</f>
        <v/>
      </c>
      <c r="K115" s="12" t="str">
        <f>IF(I115&lt;&gt;"",D115,"")</f>
        <v/>
      </c>
    </row>
    <row r="116" spans="1:11" ht="15.75">
      <c r="A116" s="7">
        <v>45549</v>
      </c>
      <c r="B116" s="8" t="s">
        <v>148</v>
      </c>
      <c r="C116" s="8" t="s">
        <v>12</v>
      </c>
      <c r="D116" s="9">
        <v>0.42777777777777776</v>
      </c>
      <c r="E116" s="23" t="s">
        <v>149</v>
      </c>
      <c r="F116" s="10">
        <v>0.18472222222222223</v>
      </c>
      <c r="G116" s="11">
        <v>0.18472222222222223</v>
      </c>
      <c r="H116" s="11">
        <v>5.5555555555556468E-3</v>
      </c>
      <c r="I116" s="11" t="str" cm="1">
        <f t="array" ref="I116">IFERROR(_xlfn.IFS(AND(COUNTIF($C116,"*9 hole comp"),$G116&gt;$R$2,$H116-#REF!+$N$6&gt;$R$4),"2 strokes",AND(COUNTIF($C116,"*9 hole comp"),$G116&gt;$P$2,$H116-#REF!+$N$6&gt;$P$4),"1 stroke",AND(COUNTIF($C116,"*tee comp"),$G116&gt;$R$3,$H116-#REF!+$N$6&gt;$R$4),"2 strokes",AND(COUNTIF($C116,"*tee comp"),$G116&gt;$P$3,$H116-#REF!+$N$6&gt;$P$4),"1 stroke",TRUE,""),"")</f>
        <v/>
      </c>
      <c r="J116" s="5" t="str">
        <f>IF(I116&lt;&gt;"",B116,"")</f>
        <v/>
      </c>
      <c r="K116" s="12" t="str">
        <f>IF(I116&lt;&gt;"",D116,"")</f>
        <v/>
      </c>
    </row>
    <row r="117" spans="1:11" ht="15.75">
      <c r="A117" s="7">
        <v>45549</v>
      </c>
      <c r="B117" s="8" t="s">
        <v>150</v>
      </c>
      <c r="C117" s="8" t="s">
        <v>12</v>
      </c>
      <c r="D117" s="9">
        <v>0.42777777777777776</v>
      </c>
      <c r="E117" s="23" t="s">
        <v>149</v>
      </c>
      <c r="F117" s="10">
        <v>0.18472222222222223</v>
      </c>
      <c r="G117" s="11">
        <v>0.18472222222222223</v>
      </c>
      <c r="H117" s="11">
        <v>5.5555555555556468E-3</v>
      </c>
      <c r="I117" s="11" t="str" cm="1">
        <f t="array" ref="I117">IFERROR(_xlfn.IFS(AND(COUNTIF($C117,"*9 hole comp"),$G117&gt;$R$2,$H117-#REF!+$N$6&gt;$R$4),"2 strokes",AND(COUNTIF($C117,"*9 hole comp"),$G117&gt;$P$2,$H117-#REF!+$N$6&gt;$P$4),"1 stroke",AND(COUNTIF($C117,"*tee comp"),$G117&gt;$R$3,$H117-#REF!+$N$6&gt;$R$4),"2 strokes",AND(COUNTIF($C117,"*tee comp"),$G117&gt;$P$3,$H117-#REF!+$N$6&gt;$P$4),"1 stroke",TRUE,""),"")</f>
        <v/>
      </c>
      <c r="J117" s="5" t="str">
        <f>IF(I117&lt;&gt;"",B117,"")</f>
        <v/>
      </c>
      <c r="K117" s="12" t="str">
        <f>IF(I117&lt;&gt;"",D117,"")</f>
        <v/>
      </c>
    </row>
    <row r="118" spans="1:11" ht="15.75">
      <c r="A118" s="7">
        <v>45549</v>
      </c>
      <c r="B118" s="8" t="s">
        <v>151</v>
      </c>
      <c r="C118" s="8" t="s">
        <v>12</v>
      </c>
      <c r="D118" s="9">
        <v>0.43333333333333335</v>
      </c>
      <c r="E118" s="23" t="s">
        <v>152</v>
      </c>
      <c r="F118" s="10">
        <v>0.18611111111111112</v>
      </c>
      <c r="G118" s="11">
        <v>0.18541666666666667</v>
      </c>
      <c r="H118" s="11">
        <v>6.2499999999999778E-3</v>
      </c>
      <c r="I118" s="11" t="str" cm="1">
        <f t="array" ref="I118">IFERROR(_xlfn.IFS(AND(COUNTIF($C118,"*9 hole comp"),$G118&gt;$R$2,$H118-#REF!+$N$6&gt;$R$4),"2 strokes",AND(COUNTIF($C118,"*9 hole comp"),$G118&gt;$P$2,$H118-#REF!+$N$6&gt;$P$4),"1 stroke",AND(COUNTIF($C118,"*tee comp"),$G118&gt;$R$3,$H118-#REF!+$N$6&gt;$R$4),"2 strokes",AND(COUNTIF($C118,"*tee comp"),$G118&gt;$P$3,$H118-#REF!+$N$6&gt;$P$4),"1 stroke",TRUE,""),"")</f>
        <v/>
      </c>
      <c r="J118" s="5" t="str">
        <f>IF(I118&lt;&gt;"",B118,"")</f>
        <v/>
      </c>
      <c r="K118" s="12" t="str">
        <f>IF(I118&lt;&gt;"",D118,"")</f>
        <v/>
      </c>
    </row>
    <row r="119" spans="1:11" ht="15.75">
      <c r="A119" s="7">
        <v>45549</v>
      </c>
      <c r="B119" s="8" t="s">
        <v>153</v>
      </c>
      <c r="C119" s="8" t="s">
        <v>12</v>
      </c>
      <c r="D119" s="9">
        <v>0.43333333333333335</v>
      </c>
      <c r="E119" s="23" t="s">
        <v>154</v>
      </c>
      <c r="F119" s="10">
        <v>0.18541666666666667</v>
      </c>
      <c r="G119" s="11">
        <v>0.18541666666666667</v>
      </c>
      <c r="H119" s="11">
        <v>6.2499999999999778E-3</v>
      </c>
      <c r="I119" s="11" t="str" cm="1">
        <f t="array" ref="I119">IFERROR(_xlfn.IFS(AND(COUNTIF($C119,"*9 hole comp"),$G119&gt;$R$2,$H119-#REF!+$N$6&gt;$R$4),"2 strokes",AND(COUNTIF($C119,"*9 hole comp"),$G119&gt;$P$2,$H119-#REF!+$N$6&gt;$P$4),"1 stroke",AND(COUNTIF($C119,"*tee comp"),$G119&gt;$R$3,$H119-#REF!+$N$6&gt;$R$4),"2 strokes",AND(COUNTIF($C119,"*tee comp"),$G119&gt;$P$3,$H119-#REF!+$N$6&gt;$P$4),"1 stroke",TRUE,""),"")</f>
        <v/>
      </c>
      <c r="J119" s="5" t="str">
        <f>IF(I119&lt;&gt;"",B119,"")</f>
        <v/>
      </c>
      <c r="K119" s="12" t="str">
        <f>IF(I119&lt;&gt;"",D119,"")</f>
        <v/>
      </c>
    </row>
    <row r="120" spans="1:11" ht="15.75">
      <c r="A120" s="7">
        <v>45549</v>
      </c>
      <c r="B120" s="8" t="s">
        <v>155</v>
      </c>
      <c r="C120" s="8" t="s">
        <v>12</v>
      </c>
      <c r="D120" s="9">
        <v>0.43333333333333335</v>
      </c>
      <c r="E120" s="23" t="s">
        <v>152</v>
      </c>
      <c r="F120" s="10">
        <v>0.18611111111111112</v>
      </c>
      <c r="G120" s="11">
        <v>0.18541666666666667</v>
      </c>
      <c r="H120" s="11">
        <v>6.2499999999999778E-3</v>
      </c>
      <c r="I120" s="11" t="str" cm="1">
        <f t="array" ref="I120">IFERROR(_xlfn.IFS(AND(COUNTIF($C120,"*9 hole comp"),$G120&gt;$R$2,$H120-#REF!+$N$6&gt;$R$4),"2 strokes",AND(COUNTIF($C120,"*9 hole comp"),$G120&gt;$P$2,$H120-#REF!+$N$6&gt;$P$4),"1 stroke",AND(COUNTIF($C120,"*tee comp"),$G120&gt;$R$3,$H120-#REF!+$N$6&gt;$R$4),"2 strokes",AND(COUNTIF($C120,"*tee comp"),$G120&gt;$P$3,$H120-#REF!+$N$6&gt;$P$4),"1 stroke",TRUE,""),"")</f>
        <v/>
      </c>
      <c r="J120" s="5" t="str">
        <f>IF(I120&lt;&gt;"",B120,"")</f>
        <v/>
      </c>
      <c r="K120" s="12" t="str">
        <f>IF(I120&lt;&gt;"",D120,"")</f>
        <v/>
      </c>
    </row>
    <row r="121" spans="1:11" ht="15.75">
      <c r="A121" s="7">
        <v>45549</v>
      </c>
      <c r="B121" s="8" t="s">
        <v>156</v>
      </c>
      <c r="C121" s="8" t="s">
        <v>12</v>
      </c>
      <c r="D121" s="9">
        <v>0.43333333333333335</v>
      </c>
      <c r="E121" s="23" t="s">
        <v>154</v>
      </c>
      <c r="F121" s="10">
        <v>0.18541666666666667</v>
      </c>
      <c r="G121" s="11">
        <v>0.18541666666666667</v>
      </c>
      <c r="H121" s="11">
        <v>6.2499999999999778E-3</v>
      </c>
      <c r="I121" s="11" t="str" cm="1">
        <f t="array" ref="I121">IFERROR(_xlfn.IFS(AND(COUNTIF($C121,"*9 hole comp"),$G121&gt;$R$2,$H121-#REF!+$N$6&gt;$R$4),"2 strokes",AND(COUNTIF($C121,"*9 hole comp"),$G121&gt;$P$2,$H121-#REF!+$N$6&gt;$P$4),"1 stroke",AND(COUNTIF($C121,"*tee comp"),$G121&gt;$R$3,$H121-#REF!+$N$6&gt;$R$4),"2 strokes",AND(COUNTIF($C121,"*tee comp"),$G121&gt;$P$3,$H121-#REF!+$N$6&gt;$P$4),"1 stroke",TRUE,""),"")</f>
        <v/>
      </c>
      <c r="J121" s="5" t="str">
        <f>IF(I121&lt;&gt;"",B121,"")</f>
        <v/>
      </c>
      <c r="K121" s="12" t="str">
        <f>IF(I121&lt;&gt;"",D121,"")</f>
        <v/>
      </c>
    </row>
    <row r="122" spans="1:11" ht="15.75">
      <c r="A122" s="7">
        <v>45549</v>
      </c>
      <c r="B122" s="8" t="s">
        <v>157</v>
      </c>
      <c r="C122" s="8" t="s">
        <v>12</v>
      </c>
      <c r="D122" s="9">
        <v>0.43888888888888888</v>
      </c>
      <c r="E122" s="23" t="s">
        <v>158</v>
      </c>
      <c r="F122" s="10">
        <v>0.18611111111111112</v>
      </c>
      <c r="G122" s="11">
        <v>0.18611111111111112</v>
      </c>
      <c r="H122" s="11">
        <v>6.2499999999999778E-3</v>
      </c>
      <c r="I122" s="11" t="str" cm="1">
        <f t="array" ref="I122">IFERROR(_xlfn.IFS(AND(COUNTIF($C122,"*9 hole comp"),$G122&gt;$R$2,$H122-#REF!+$N$6&gt;$R$4),"2 strokes",AND(COUNTIF($C122,"*9 hole comp"),$G122&gt;$P$2,$H122-#REF!+$N$6&gt;$P$4),"1 stroke",AND(COUNTIF($C122,"*tee comp"),$G122&gt;$R$3,$H122-#REF!+$N$6&gt;$R$4),"2 strokes",AND(COUNTIF($C122,"*tee comp"),$G122&gt;$P$3,$H122-#REF!+$N$6&gt;$P$4),"1 stroke",TRUE,""),"")</f>
        <v/>
      </c>
      <c r="J122" s="5" t="str">
        <f>IF(I122&lt;&gt;"",B122,"")</f>
        <v/>
      </c>
      <c r="K122" s="12" t="str">
        <f>IF(I122&lt;&gt;"",D122,"")</f>
        <v/>
      </c>
    </row>
    <row r="123" spans="1:11" ht="15.75">
      <c r="A123" s="7">
        <v>45549</v>
      </c>
      <c r="B123" s="8" t="s">
        <v>159</v>
      </c>
      <c r="C123" s="8" t="s">
        <v>12</v>
      </c>
      <c r="D123" s="9">
        <v>0.43888888888888888</v>
      </c>
      <c r="E123" s="23" t="s">
        <v>160</v>
      </c>
      <c r="F123" s="10">
        <v>0.18680555555555556</v>
      </c>
      <c r="G123" s="11">
        <v>0.18611111111111112</v>
      </c>
      <c r="H123" s="11">
        <v>6.2499999999999778E-3</v>
      </c>
      <c r="I123" s="11" t="str" cm="1">
        <f t="array" ref="I123">IFERROR(_xlfn.IFS(AND(COUNTIF($C123,"*9 hole comp"),$G123&gt;$R$2,$H123-#REF!+$N$6&gt;$R$4),"2 strokes",AND(COUNTIF($C123,"*9 hole comp"),$G123&gt;$P$2,$H123-#REF!+$N$6&gt;$P$4),"1 stroke",AND(COUNTIF($C123,"*tee comp"),$G123&gt;$R$3,$H123-#REF!+$N$6&gt;$R$4),"2 strokes",AND(COUNTIF($C123,"*tee comp"),$G123&gt;$P$3,$H123-#REF!+$N$6&gt;$P$4),"1 stroke",TRUE,""),"")</f>
        <v/>
      </c>
      <c r="J123" s="5" t="str">
        <f>IF(I123&lt;&gt;"",B123,"")</f>
        <v/>
      </c>
      <c r="K123" s="12" t="str">
        <f>IF(I123&lt;&gt;"",D123,"")</f>
        <v/>
      </c>
    </row>
    <row r="124" spans="1:11" ht="15.75">
      <c r="A124" s="7">
        <v>45549</v>
      </c>
      <c r="B124" s="8" t="s">
        <v>161</v>
      </c>
      <c r="C124" s="8" t="s">
        <v>12</v>
      </c>
      <c r="D124" s="9">
        <v>0.43888888888888888</v>
      </c>
      <c r="E124" s="23" t="s">
        <v>158</v>
      </c>
      <c r="F124" s="10">
        <v>0.18611111111111112</v>
      </c>
      <c r="G124" s="11">
        <v>0.18611111111111112</v>
      </c>
      <c r="H124" s="11">
        <v>6.2499999999999778E-3</v>
      </c>
      <c r="I124" s="11" t="str" cm="1">
        <f t="array" ref="I124">IFERROR(_xlfn.IFS(AND(COUNTIF($C124,"*9 hole comp"),$G124&gt;$R$2,$H124-#REF!+$N$6&gt;$R$4),"2 strokes",AND(COUNTIF($C124,"*9 hole comp"),$G124&gt;$P$2,$H124-#REF!+$N$6&gt;$P$4),"1 stroke",AND(COUNTIF($C124,"*tee comp"),$G124&gt;$R$3,$H124-#REF!+$N$6&gt;$R$4),"2 strokes",AND(COUNTIF($C124,"*tee comp"),$G124&gt;$P$3,$H124-#REF!+$N$6&gt;$P$4),"1 stroke",TRUE,""),"")</f>
        <v/>
      </c>
      <c r="J124" s="5" t="str">
        <f>IF(I124&lt;&gt;"",B124,"")</f>
        <v/>
      </c>
      <c r="K124" s="12" t="str">
        <f>IF(I124&lt;&gt;"",D124,"")</f>
        <v/>
      </c>
    </row>
    <row r="125" spans="1:11" ht="15.75">
      <c r="A125" s="7">
        <v>45549</v>
      </c>
      <c r="B125" s="8" t="s">
        <v>162</v>
      </c>
      <c r="C125" s="8" t="s">
        <v>12</v>
      </c>
      <c r="D125" s="9">
        <v>0.43888888888888888</v>
      </c>
      <c r="E125" s="23" t="s">
        <v>160</v>
      </c>
      <c r="F125" s="10">
        <v>0.18680555555555556</v>
      </c>
      <c r="G125" s="11">
        <v>0.18611111111111112</v>
      </c>
      <c r="H125" s="11">
        <v>6.2499999999999778E-3</v>
      </c>
      <c r="I125" s="11" t="str" cm="1">
        <f t="array" ref="I125">IFERROR(_xlfn.IFS(AND(COUNTIF($C125,"*9 hole comp"),$G125&gt;$R$2,$H125-#REF!+$N$6&gt;$R$4),"2 strokes",AND(COUNTIF($C125,"*9 hole comp"),$G125&gt;$P$2,$H125-#REF!+$N$6&gt;$P$4),"1 stroke",AND(COUNTIF($C125,"*tee comp"),$G125&gt;$R$3,$H125-#REF!+$N$6&gt;$R$4),"2 strokes",AND(COUNTIF($C125,"*tee comp"),$G125&gt;$P$3,$H125-#REF!+$N$6&gt;$P$4),"1 stroke",TRUE,""),"")</f>
        <v/>
      </c>
      <c r="J125" s="5" t="str">
        <f>IF(I125&lt;&gt;"",B125,"")</f>
        <v/>
      </c>
      <c r="K125" s="12" t="str">
        <f>IF(I125&lt;&gt;"",D125,"")</f>
        <v/>
      </c>
    </row>
    <row r="126" spans="1:11" ht="15.75">
      <c r="A126" s="7">
        <v>45549</v>
      </c>
      <c r="B126" s="8" t="s">
        <v>163</v>
      </c>
      <c r="C126" s="8" t="s">
        <v>12</v>
      </c>
      <c r="D126" s="9">
        <v>0.44444444444444442</v>
      </c>
      <c r="E126" s="23" t="s">
        <v>164</v>
      </c>
      <c r="F126" s="10">
        <v>0.18888888888888888</v>
      </c>
      <c r="G126" s="11">
        <v>0.18888888888888888</v>
      </c>
      <c r="H126" s="11">
        <v>8.3333333333333037E-3</v>
      </c>
      <c r="I126" s="11" t="str" cm="1">
        <f t="array" ref="I126">IFERROR(_xlfn.IFS(AND(COUNTIF($C126,"*9 hole comp"),$G126&gt;$R$2,$H126-#REF!+$N$6&gt;$R$4),"2 strokes",AND(COUNTIF($C126,"*9 hole comp"),$G126&gt;$P$2,$H126-#REF!+$N$6&gt;$P$4),"1 stroke",AND(COUNTIF($C126,"*tee comp"),$G126&gt;$R$3,$H126-#REF!+$N$6&gt;$R$4),"2 strokes",AND(COUNTIF($C126,"*tee comp"),$G126&gt;$P$3,$H126-#REF!+$N$6&gt;$P$4),"1 stroke",TRUE,""),"")</f>
        <v/>
      </c>
      <c r="J126" s="5" t="str">
        <f>IF(I126&lt;&gt;"",B126,"")</f>
        <v/>
      </c>
      <c r="K126" s="12" t="str">
        <f>IF(I126&lt;&gt;"",D126,"")</f>
        <v/>
      </c>
    </row>
    <row r="127" spans="1:11" ht="15.75">
      <c r="A127" s="7">
        <v>45549</v>
      </c>
      <c r="B127" s="8" t="s">
        <v>165</v>
      </c>
      <c r="C127" s="8" t="s">
        <v>12</v>
      </c>
      <c r="D127" s="9">
        <v>0.44444444444444442</v>
      </c>
      <c r="E127" s="23" t="s">
        <v>164</v>
      </c>
      <c r="F127" s="10">
        <v>0.18888888888888888</v>
      </c>
      <c r="G127" s="11">
        <v>0.18888888888888888</v>
      </c>
      <c r="H127" s="11">
        <v>8.3333333333333037E-3</v>
      </c>
      <c r="I127" s="11" t="str" cm="1">
        <f t="array" ref="I127">IFERROR(_xlfn.IFS(AND(COUNTIF($C127,"*9 hole comp"),$G127&gt;$R$2,$H127-#REF!+$N$6&gt;$R$4),"2 strokes",AND(COUNTIF($C127,"*9 hole comp"),$G127&gt;$P$2,$H127-#REF!+$N$6&gt;$P$4),"1 stroke",AND(COUNTIF($C127,"*tee comp"),$G127&gt;$R$3,$H127-#REF!+$N$6&gt;$R$4),"2 strokes",AND(COUNTIF($C127,"*tee comp"),$G127&gt;$P$3,$H127-#REF!+$N$6&gt;$P$4),"1 stroke",TRUE,""),"")</f>
        <v/>
      </c>
      <c r="J127" s="5" t="str">
        <f>IF(I127&lt;&gt;"",B127,"")</f>
        <v/>
      </c>
      <c r="K127" s="12" t="str">
        <f>IF(I127&lt;&gt;"",D127,"")</f>
        <v/>
      </c>
    </row>
    <row r="128" spans="1:11" ht="15.75">
      <c r="A128" s="7">
        <v>45549</v>
      </c>
      <c r="B128" s="8" t="s">
        <v>166</v>
      </c>
      <c r="C128" s="8" t="s">
        <v>12</v>
      </c>
      <c r="D128" s="9">
        <v>0.44444444444444442</v>
      </c>
      <c r="E128" s="23" t="s">
        <v>164</v>
      </c>
      <c r="F128" s="10">
        <v>0.18888888888888888</v>
      </c>
      <c r="G128" s="11">
        <v>0.18888888888888888</v>
      </c>
      <c r="H128" s="11">
        <v>8.3333333333333037E-3</v>
      </c>
      <c r="I128" s="11" t="str" cm="1">
        <f t="array" ref="I128">IFERROR(_xlfn.IFS(AND(COUNTIF($C128,"*9 hole comp"),$G128&gt;$R$2,$H128-#REF!+$N$6&gt;$R$4),"2 strokes",AND(COUNTIF($C128,"*9 hole comp"),$G128&gt;$P$2,$H128-#REF!+$N$6&gt;$P$4),"1 stroke",AND(COUNTIF($C128,"*tee comp"),$G128&gt;$R$3,$H128-#REF!+$N$6&gt;$R$4),"2 strokes",AND(COUNTIF($C128,"*tee comp"),$G128&gt;$P$3,$H128-#REF!+$N$6&gt;$P$4),"1 stroke",TRUE,""),"")</f>
        <v/>
      </c>
      <c r="J128" s="5" t="str">
        <f>IF(I128&lt;&gt;"",B128,"")</f>
        <v/>
      </c>
      <c r="K128" s="12" t="str">
        <f>IF(I128&lt;&gt;"",D128,"")</f>
        <v/>
      </c>
    </row>
    <row r="129" spans="1:11" ht="15.75">
      <c r="A129" s="7">
        <v>45549</v>
      </c>
      <c r="B129" s="8" t="s">
        <v>167</v>
      </c>
      <c r="C129" s="8" t="s">
        <v>12</v>
      </c>
      <c r="D129" s="9">
        <v>0.44444444444444442</v>
      </c>
      <c r="E129" s="23" t="s">
        <v>168</v>
      </c>
      <c r="F129" s="10">
        <v>0.18958333333333333</v>
      </c>
      <c r="G129" s="11">
        <v>0.18888888888888888</v>
      </c>
      <c r="H129" s="11">
        <v>8.3333333333333037E-3</v>
      </c>
      <c r="I129" s="11" t="str" cm="1">
        <f t="array" ref="I129">IFERROR(_xlfn.IFS(AND(COUNTIF($C129,"*9 hole comp"),$G129&gt;$R$2,$H129-#REF!+$N$6&gt;$R$4),"2 strokes",AND(COUNTIF($C129,"*9 hole comp"),$G129&gt;$P$2,$H129-#REF!+$N$6&gt;$P$4),"1 stroke",AND(COUNTIF($C129,"*tee comp"),$G129&gt;$R$3,$H129-#REF!+$N$6&gt;$R$4),"2 strokes",AND(COUNTIF($C129,"*tee comp"),$G129&gt;$P$3,$H129-#REF!+$N$6&gt;$P$4),"1 stroke",TRUE,""),"")</f>
        <v/>
      </c>
      <c r="J129" s="5" t="str">
        <f>IF(I129&lt;&gt;"",B129,"")</f>
        <v/>
      </c>
      <c r="K129" s="12" t="str">
        <f>IF(I129&lt;&gt;"",D129,"")</f>
        <v/>
      </c>
    </row>
    <row r="130" spans="1:11" ht="15.75">
      <c r="A130" s="7">
        <v>45549</v>
      </c>
      <c r="B130" s="8" t="s">
        <v>169</v>
      </c>
      <c r="C130" s="8" t="s">
        <v>12</v>
      </c>
      <c r="D130" s="9">
        <v>0.45</v>
      </c>
      <c r="E130" s="23" t="s">
        <v>170</v>
      </c>
      <c r="F130" s="10">
        <v>0.18888888888888888</v>
      </c>
      <c r="G130" s="11">
        <v>0.18819444444444444</v>
      </c>
      <c r="H130" s="11">
        <v>4.8611111111110938E-3</v>
      </c>
      <c r="I130" s="11" t="str" cm="1">
        <f t="array" ref="I130">IFERROR(_xlfn.IFS(AND(COUNTIF($C130,"*9 hole comp"),$G130&gt;$R$2,$H130-#REF!+$N$6&gt;$R$4),"2 strokes",AND(COUNTIF($C130,"*9 hole comp"),$G130&gt;$P$2,$H130-#REF!+$N$6&gt;$P$4),"1 stroke",AND(COUNTIF($C130,"*tee comp"),$G130&gt;$R$3,$H130-#REF!+$N$6&gt;$R$4),"2 strokes",AND(COUNTIF($C130,"*tee comp"),$G130&gt;$P$3,$H130-#REF!+$N$6&gt;$P$4),"1 stroke",TRUE,""),"")</f>
        <v/>
      </c>
      <c r="J130" s="5" t="str">
        <f>IF(I130&lt;&gt;"",B130,"")</f>
        <v/>
      </c>
      <c r="K130" s="12" t="str">
        <f>IF(I130&lt;&gt;"",D130,"")</f>
        <v/>
      </c>
    </row>
    <row r="131" spans="1:11" ht="15.75">
      <c r="A131" s="7">
        <v>45549</v>
      </c>
      <c r="B131" s="8" t="s">
        <v>171</v>
      </c>
      <c r="C131" s="8" t="s">
        <v>12</v>
      </c>
      <c r="D131" s="9">
        <v>0.45</v>
      </c>
      <c r="E131" s="23" t="s">
        <v>172</v>
      </c>
      <c r="F131" s="10">
        <v>0.18819444444444444</v>
      </c>
      <c r="G131" s="11">
        <v>0.18819444444444444</v>
      </c>
      <c r="H131" s="11">
        <v>4.8611111111110938E-3</v>
      </c>
      <c r="I131" s="11" t="str" cm="1">
        <f t="array" ref="I131">IFERROR(_xlfn.IFS(AND(COUNTIF($C131,"*9 hole comp"),$G131&gt;$R$2,$H131-#REF!+$N$6&gt;$R$4),"2 strokes",AND(COUNTIF($C131,"*9 hole comp"),$G131&gt;$P$2,$H131-#REF!+$N$6&gt;$P$4),"1 stroke",AND(COUNTIF($C131,"*tee comp"),$G131&gt;$R$3,$H131-#REF!+$N$6&gt;$R$4),"2 strokes",AND(COUNTIF($C131,"*tee comp"),$G131&gt;$P$3,$H131-#REF!+$N$6&gt;$P$4),"1 stroke",TRUE,""),"")</f>
        <v/>
      </c>
      <c r="J131" s="5" t="str">
        <f>IF(I131&lt;&gt;"",B131,"")</f>
        <v/>
      </c>
      <c r="K131" s="12" t="str">
        <f>IF(I131&lt;&gt;"",D131,"")</f>
        <v/>
      </c>
    </row>
    <row r="132" spans="1:11" ht="15.75">
      <c r="A132" s="7">
        <v>45549</v>
      </c>
      <c r="B132" s="8" t="s">
        <v>173</v>
      </c>
      <c r="C132" s="8" t="s">
        <v>12</v>
      </c>
      <c r="D132" s="9">
        <v>0.45</v>
      </c>
      <c r="E132" s="23" t="s">
        <v>170</v>
      </c>
      <c r="F132" s="10">
        <v>0.18888888888888888</v>
      </c>
      <c r="G132" s="11">
        <v>0.18819444444444444</v>
      </c>
      <c r="H132" s="11">
        <v>4.8611111111110938E-3</v>
      </c>
      <c r="I132" s="11" t="str" cm="1">
        <f t="array" ref="I132">IFERROR(_xlfn.IFS(AND(COUNTIF($C132,"*9 hole comp"),$G132&gt;$R$2,$H132-#REF!+$N$6&gt;$R$4),"2 strokes",AND(COUNTIF($C132,"*9 hole comp"),$G132&gt;$P$2,$H132-#REF!+$N$6&gt;$P$4),"1 stroke",AND(COUNTIF($C132,"*tee comp"),$G132&gt;$R$3,$H132-#REF!+$N$6&gt;$R$4),"2 strokes",AND(COUNTIF($C132,"*tee comp"),$G132&gt;$P$3,$H132-#REF!+$N$6&gt;$P$4),"1 stroke",TRUE,""),"")</f>
        <v/>
      </c>
      <c r="J132" s="5" t="str">
        <f>IF(I132&lt;&gt;"",B132,"")</f>
        <v/>
      </c>
      <c r="K132" s="12" t="str">
        <f>IF(I132&lt;&gt;"",D132,"")</f>
        <v/>
      </c>
    </row>
    <row r="133" spans="1:11" ht="15.75">
      <c r="A133" s="7">
        <v>45549</v>
      </c>
      <c r="B133" s="8" t="s">
        <v>174</v>
      </c>
      <c r="C133" s="8" t="s">
        <v>12</v>
      </c>
      <c r="D133" s="9">
        <v>0.45</v>
      </c>
      <c r="E133" s="23" t="s">
        <v>172</v>
      </c>
      <c r="F133" s="10">
        <v>0.18819444444444444</v>
      </c>
      <c r="G133" s="11">
        <v>0.18819444444444444</v>
      </c>
      <c r="H133" s="11">
        <v>4.8611111111110938E-3</v>
      </c>
      <c r="I133" s="11" t="str" cm="1">
        <f t="array" ref="I133">IFERROR(_xlfn.IFS(AND(COUNTIF($C133,"*9 hole comp"),$G133&gt;$R$2,$H133-#REF!+$N$6&gt;$R$4),"2 strokes",AND(COUNTIF($C133,"*9 hole comp"),$G133&gt;$P$2,$H133-#REF!+$N$6&gt;$P$4),"1 stroke",AND(COUNTIF($C133,"*tee comp"),$G133&gt;$R$3,$H133-#REF!+$N$6&gt;$R$4),"2 strokes",AND(COUNTIF($C133,"*tee comp"),$G133&gt;$P$3,$H133-#REF!+$N$6&gt;$P$4),"1 stroke",TRUE,""),"")</f>
        <v/>
      </c>
      <c r="J133" s="5" t="str">
        <f>IF(I133&lt;&gt;"",B133,"")</f>
        <v/>
      </c>
      <c r="K133" s="12" t="str">
        <f>IF(I133&lt;&gt;"",D133,"")</f>
        <v/>
      </c>
    </row>
    <row r="134" spans="1:11" ht="15.75">
      <c r="A134" s="7">
        <v>45549</v>
      </c>
      <c r="B134" s="8" t="s">
        <v>175</v>
      </c>
      <c r="C134" s="8" t="s">
        <v>12</v>
      </c>
      <c r="D134" s="9">
        <v>0.45555555555555555</v>
      </c>
      <c r="E134" s="23" t="s">
        <v>176</v>
      </c>
      <c r="F134" s="10">
        <v>0.18819444444444444</v>
      </c>
      <c r="G134" s="11">
        <v>0.18819444444444444</v>
      </c>
      <c r="H134" s="11">
        <v>5.5555555555556468E-3</v>
      </c>
      <c r="I134" s="11" t="str" cm="1">
        <f t="array" ref="I134">IFERROR(_xlfn.IFS(AND(COUNTIF($C134,"*9 hole comp"),$G134&gt;$R$2,$H134-#REF!+$N$6&gt;$R$4),"2 strokes",AND(COUNTIF($C134,"*9 hole comp"),$G134&gt;$P$2,$H134-#REF!+$N$6&gt;$P$4),"1 stroke",AND(COUNTIF($C134,"*tee comp"),$G134&gt;$R$3,$H134-#REF!+$N$6&gt;$R$4),"2 strokes",AND(COUNTIF($C134,"*tee comp"),$G134&gt;$P$3,$H134-#REF!+$N$6&gt;$P$4),"1 stroke",TRUE,""),"")</f>
        <v/>
      </c>
      <c r="J134" s="5" t="str">
        <f>IF(I134&lt;&gt;"",B134,"")</f>
        <v/>
      </c>
      <c r="K134" s="12" t="str">
        <f>IF(I134&lt;&gt;"",D134,"")</f>
        <v/>
      </c>
    </row>
    <row r="135" spans="1:11" ht="15.75">
      <c r="A135" s="7">
        <v>45549</v>
      </c>
      <c r="B135" s="8" t="s">
        <v>177</v>
      </c>
      <c r="C135" s="8" t="s">
        <v>12</v>
      </c>
      <c r="D135" s="9">
        <v>0.45555555555555555</v>
      </c>
      <c r="E135" s="23" t="s">
        <v>176</v>
      </c>
      <c r="F135" s="10">
        <v>0.18819444444444444</v>
      </c>
      <c r="G135" s="11">
        <v>0.18819444444444444</v>
      </c>
      <c r="H135" s="11">
        <v>5.5555555555556468E-3</v>
      </c>
      <c r="I135" s="11" t="str" cm="1">
        <f t="array" ref="I135">IFERROR(_xlfn.IFS(AND(COUNTIF($C135,"*9 hole comp"),$G135&gt;$R$2,$H135-#REF!+$N$6&gt;$R$4),"2 strokes",AND(COUNTIF($C135,"*9 hole comp"),$G135&gt;$P$2,$H135-#REF!+$N$6&gt;$P$4),"1 stroke",AND(COUNTIF($C135,"*tee comp"),$G135&gt;$R$3,$H135-#REF!+$N$6&gt;$R$4),"2 strokes",AND(COUNTIF($C135,"*tee comp"),$G135&gt;$P$3,$H135-#REF!+$N$6&gt;$P$4),"1 stroke",TRUE,""),"")</f>
        <v/>
      </c>
      <c r="J135" s="5" t="str">
        <f>IF(I135&lt;&gt;"",B135,"")</f>
        <v/>
      </c>
      <c r="K135" s="12" t="str">
        <f>IF(I135&lt;&gt;"",D135,"")</f>
        <v/>
      </c>
    </row>
    <row r="136" spans="1:11" ht="15.75">
      <c r="A136" s="7">
        <v>45549</v>
      </c>
      <c r="B136" s="8" t="s">
        <v>178</v>
      </c>
      <c r="C136" s="8" t="s">
        <v>12</v>
      </c>
      <c r="D136" s="9">
        <v>0.45555555555555555</v>
      </c>
      <c r="E136" s="23" t="s">
        <v>176</v>
      </c>
      <c r="F136" s="10">
        <v>0.18819444444444444</v>
      </c>
      <c r="G136" s="11">
        <v>0.18819444444444444</v>
      </c>
      <c r="H136" s="11">
        <v>5.5555555555556468E-3</v>
      </c>
      <c r="I136" s="11" t="str" cm="1">
        <f t="array" ref="I136">IFERROR(_xlfn.IFS(AND(COUNTIF($C136,"*9 hole comp"),$G136&gt;$R$2,$H136-#REF!+$N$6&gt;$R$4),"2 strokes",AND(COUNTIF($C136,"*9 hole comp"),$G136&gt;$P$2,$H136-#REF!+$N$6&gt;$P$4),"1 stroke",AND(COUNTIF($C136,"*tee comp"),$G136&gt;$R$3,$H136-#REF!+$N$6&gt;$R$4),"2 strokes",AND(COUNTIF($C136,"*tee comp"),$G136&gt;$P$3,$H136-#REF!+$N$6&gt;$P$4),"1 stroke",TRUE,""),"")</f>
        <v/>
      </c>
      <c r="J136" s="5" t="str">
        <f>IF(I136&lt;&gt;"",B136,"")</f>
        <v/>
      </c>
      <c r="K136" s="12" t="str">
        <f>IF(I136&lt;&gt;"",D136,"")</f>
        <v/>
      </c>
    </row>
    <row r="137" spans="1:11" ht="15.75">
      <c r="A137" s="7">
        <v>45549</v>
      </c>
      <c r="B137" s="8" t="s">
        <v>179</v>
      </c>
      <c r="C137" s="8" t="s">
        <v>12</v>
      </c>
      <c r="D137" s="9">
        <v>0.45555555555555555</v>
      </c>
      <c r="E137" s="23" t="s">
        <v>176</v>
      </c>
      <c r="F137" s="10">
        <v>0.18819444444444444</v>
      </c>
      <c r="G137" s="11">
        <v>0.18819444444444444</v>
      </c>
      <c r="H137" s="11">
        <v>5.5555555555556468E-3</v>
      </c>
      <c r="I137" s="11" t="str" cm="1">
        <f t="array" ref="I137">IFERROR(_xlfn.IFS(AND(COUNTIF($C137,"*9 hole comp"),$G137&gt;$R$2,$H137-#REF!+$N$6&gt;$R$4),"2 strokes",AND(COUNTIF($C137,"*9 hole comp"),$G137&gt;$P$2,$H137-#REF!+$N$6&gt;$P$4),"1 stroke",AND(COUNTIF($C137,"*tee comp"),$G137&gt;$R$3,$H137-#REF!+$N$6&gt;$R$4),"2 strokes",AND(COUNTIF($C137,"*tee comp"),$G137&gt;$P$3,$H137-#REF!+$N$6&gt;$P$4),"1 stroke",TRUE,""),"")</f>
        <v/>
      </c>
      <c r="J137" s="5" t="str">
        <f>IF(I137&lt;&gt;"",B137,"")</f>
        <v/>
      </c>
      <c r="K137" s="12" t="str">
        <f>IF(I137&lt;&gt;"",D137,"")</f>
        <v/>
      </c>
    </row>
    <row r="138" spans="1:11" ht="15.75">
      <c r="A138" s="7">
        <v>45549</v>
      </c>
      <c r="B138" s="8" t="s">
        <v>180</v>
      </c>
      <c r="C138" s="8" t="s">
        <v>12</v>
      </c>
      <c r="D138" s="9">
        <v>0.46111111111111114</v>
      </c>
      <c r="E138" s="23" t="s">
        <v>181</v>
      </c>
      <c r="F138" s="10">
        <v>0.1875</v>
      </c>
      <c r="G138" s="11">
        <v>0.1875</v>
      </c>
      <c r="H138" s="11">
        <v>4.8611111111110938E-3</v>
      </c>
      <c r="I138" s="11" t="str" cm="1">
        <f t="array" ref="I138">IFERROR(_xlfn.IFS(AND(COUNTIF($C138,"*9 hole comp"),$G138&gt;$R$2,$H138-#REF!+$N$6&gt;$R$4),"2 strokes",AND(COUNTIF($C138,"*9 hole comp"),$G138&gt;$P$2,$H138-#REF!+$N$6&gt;$P$4),"1 stroke",AND(COUNTIF($C138,"*tee comp"),$G138&gt;$R$3,$H138-#REF!+$N$6&gt;$R$4),"2 strokes",AND(COUNTIF($C138,"*tee comp"),$G138&gt;$P$3,$H138-#REF!+$N$6&gt;$P$4),"1 stroke",TRUE,""),"")</f>
        <v/>
      </c>
      <c r="J138" s="5" t="str">
        <f>IF(I138&lt;&gt;"",B138,"")</f>
        <v/>
      </c>
      <c r="K138" s="12" t="str">
        <f>IF(I138&lt;&gt;"",D138,"")</f>
        <v/>
      </c>
    </row>
    <row r="139" spans="1:11" ht="15.75">
      <c r="A139" s="7">
        <v>45549</v>
      </c>
      <c r="B139" s="8" t="s">
        <v>182</v>
      </c>
      <c r="C139" s="8" t="s">
        <v>12</v>
      </c>
      <c r="D139" s="9">
        <v>0.46111111111111114</v>
      </c>
      <c r="E139" s="23" t="s">
        <v>183</v>
      </c>
      <c r="F139" s="10">
        <v>0.18819444444444444</v>
      </c>
      <c r="G139" s="11">
        <v>0.1875</v>
      </c>
      <c r="H139" s="11">
        <v>4.8611111111110938E-3</v>
      </c>
      <c r="I139" s="11" t="str" cm="1">
        <f t="array" ref="I139">IFERROR(_xlfn.IFS(AND(COUNTIF($C139,"*9 hole comp"),$G139&gt;$R$2,$H139-#REF!+$N$6&gt;$R$4),"2 strokes",AND(COUNTIF($C139,"*9 hole comp"),$G139&gt;$P$2,$H139-#REF!+$N$6&gt;$P$4),"1 stroke",AND(COUNTIF($C139,"*tee comp"),$G139&gt;$R$3,$H139-#REF!+$N$6&gt;$R$4),"2 strokes",AND(COUNTIF($C139,"*tee comp"),$G139&gt;$P$3,$H139-#REF!+$N$6&gt;$P$4),"1 stroke",TRUE,""),"")</f>
        <v/>
      </c>
      <c r="J139" s="5" t="str">
        <f>IF(I139&lt;&gt;"",B139,"")</f>
        <v/>
      </c>
      <c r="K139" s="12" t="str">
        <f>IF(I139&lt;&gt;"",D139,"")</f>
        <v/>
      </c>
    </row>
    <row r="140" spans="1:11" ht="15.75">
      <c r="A140" s="7">
        <v>45549</v>
      </c>
      <c r="B140" s="8" t="s">
        <v>184</v>
      </c>
      <c r="C140" s="8" t="s">
        <v>12</v>
      </c>
      <c r="D140" s="9">
        <v>0.46111111111111114</v>
      </c>
      <c r="E140" s="23" t="s">
        <v>181</v>
      </c>
      <c r="F140" s="10">
        <v>0.1875</v>
      </c>
      <c r="G140" s="11">
        <v>0.1875</v>
      </c>
      <c r="H140" s="11">
        <v>4.8611111111110938E-3</v>
      </c>
      <c r="I140" s="11" t="str" cm="1">
        <f t="array" ref="I140">IFERROR(_xlfn.IFS(AND(COUNTIF($C140,"*9 hole comp"),$G140&gt;$R$2,$H140-#REF!+$N$6&gt;$R$4),"2 strokes",AND(COUNTIF($C140,"*9 hole comp"),$G140&gt;$P$2,$H140-#REF!+$N$6&gt;$P$4),"1 stroke",AND(COUNTIF($C140,"*tee comp"),$G140&gt;$R$3,$H140-#REF!+$N$6&gt;$R$4),"2 strokes",AND(COUNTIF($C140,"*tee comp"),$G140&gt;$P$3,$H140-#REF!+$N$6&gt;$P$4),"1 stroke",TRUE,""),"")</f>
        <v/>
      </c>
      <c r="J140" s="5" t="str">
        <f>IF(I140&lt;&gt;"",B140,"")</f>
        <v/>
      </c>
      <c r="K140" s="12" t="str">
        <f>IF(I140&lt;&gt;"",D140,"")</f>
        <v/>
      </c>
    </row>
    <row r="141" spans="1:11" ht="15.75">
      <c r="A141" s="7">
        <v>45549</v>
      </c>
      <c r="B141" s="8" t="s">
        <v>185</v>
      </c>
      <c r="C141" s="8" t="s">
        <v>12</v>
      </c>
      <c r="D141" s="9">
        <v>0.46666666666666667</v>
      </c>
      <c r="E141" s="23" t="s">
        <v>186</v>
      </c>
      <c r="F141" s="10">
        <v>0.19166666666666668</v>
      </c>
      <c r="G141" s="11">
        <v>0.19027777777777777</v>
      </c>
      <c r="H141" s="11">
        <v>8.3333333333333037E-3</v>
      </c>
      <c r="I141" s="11" t="str" cm="1">
        <f t="array" ref="I141">IFERROR(_xlfn.IFS(AND(COUNTIF($C141,"*9 hole comp"),$G141&gt;$R$2,$H141-#REF!+$N$6&gt;$R$4),"2 strokes",AND(COUNTIF($C141,"*9 hole comp"),$G141&gt;$P$2,$H141-#REF!+$N$6&gt;$P$4),"1 stroke",AND(COUNTIF($C141,"*tee comp"),$G141&gt;$R$3,$H141-#REF!+$N$6&gt;$R$4),"2 strokes",AND(COUNTIF($C141,"*tee comp"),$G141&gt;$P$3,$H141-#REF!+$N$6&gt;$P$4),"1 stroke",TRUE,""),"")</f>
        <v/>
      </c>
      <c r="J141" s="5" t="str">
        <f>IF(I141&lt;&gt;"",B141,"")</f>
        <v/>
      </c>
      <c r="K141" s="12" t="str">
        <f>IF(I141&lt;&gt;"",D141,"")</f>
        <v/>
      </c>
    </row>
    <row r="142" spans="1:11" ht="15.75">
      <c r="A142" s="7">
        <v>45549</v>
      </c>
      <c r="B142" s="8" t="s">
        <v>187</v>
      </c>
      <c r="C142" s="8" t="s">
        <v>12</v>
      </c>
      <c r="D142" s="9">
        <v>0.46666666666666667</v>
      </c>
      <c r="E142" s="23" t="s">
        <v>186</v>
      </c>
      <c r="F142" s="10">
        <v>0.19166666666666668</v>
      </c>
      <c r="G142" s="11">
        <v>0.19027777777777777</v>
      </c>
      <c r="H142" s="11">
        <v>8.3333333333333037E-3</v>
      </c>
      <c r="I142" s="11" t="str" cm="1">
        <f t="array" ref="I142">IFERROR(_xlfn.IFS(AND(COUNTIF($C142,"*9 hole comp"),$G142&gt;$R$2,$H142-#REF!+$N$6&gt;$R$4),"2 strokes",AND(COUNTIF($C142,"*9 hole comp"),$G142&gt;$P$2,$H142-#REF!+$N$6&gt;$P$4),"1 stroke",AND(COUNTIF($C142,"*tee comp"),$G142&gt;$R$3,$H142-#REF!+$N$6&gt;$R$4),"2 strokes",AND(COUNTIF($C142,"*tee comp"),$G142&gt;$P$3,$H142-#REF!+$N$6&gt;$P$4),"1 stroke",TRUE,""),"")</f>
        <v/>
      </c>
      <c r="J142" s="5" t="str">
        <f>IF(I142&lt;&gt;"",B142,"")</f>
        <v/>
      </c>
      <c r="K142" s="12" t="str">
        <f>IF(I142&lt;&gt;"",D142,"")</f>
        <v/>
      </c>
    </row>
    <row r="143" spans="1:11" ht="15.75">
      <c r="A143" s="7">
        <v>45549</v>
      </c>
      <c r="B143" s="8" t="s">
        <v>188</v>
      </c>
      <c r="C143" s="8" t="s">
        <v>12</v>
      </c>
      <c r="D143" s="9">
        <v>0.46666666666666667</v>
      </c>
      <c r="E143" s="23" t="s">
        <v>189</v>
      </c>
      <c r="F143" s="10">
        <v>0.19027777777777777</v>
      </c>
      <c r="G143" s="11">
        <v>0.19027777777777777</v>
      </c>
      <c r="H143" s="11">
        <v>8.3333333333333037E-3</v>
      </c>
      <c r="I143" s="11" t="str" cm="1">
        <f t="array" ref="I143">IFERROR(_xlfn.IFS(AND(COUNTIF($C143,"*9 hole comp"),$G143&gt;$R$2,$H143-#REF!+$N$6&gt;$R$4),"2 strokes",AND(COUNTIF($C143,"*9 hole comp"),$G143&gt;$P$2,$H143-#REF!+$N$6&gt;$P$4),"1 stroke",AND(COUNTIF($C143,"*tee comp"),$G143&gt;$R$3,$H143-#REF!+$N$6&gt;$R$4),"2 strokes",AND(COUNTIF($C143,"*tee comp"),$G143&gt;$P$3,$H143-#REF!+$N$6&gt;$P$4),"1 stroke",TRUE,""),"")</f>
        <v/>
      </c>
      <c r="J143" s="5" t="str">
        <f>IF(I143&lt;&gt;"",B143,"")</f>
        <v/>
      </c>
      <c r="K143" s="12" t="str">
        <f>IF(I143&lt;&gt;"",D143,"")</f>
        <v/>
      </c>
    </row>
    <row r="144" spans="1:11" ht="15.75">
      <c r="A144" s="7">
        <v>45549</v>
      </c>
      <c r="B144" s="8" t="s">
        <v>190</v>
      </c>
      <c r="C144" s="8" t="s">
        <v>12</v>
      </c>
      <c r="D144" s="9">
        <v>0.46666666666666667</v>
      </c>
      <c r="E144" s="23" t="s">
        <v>189</v>
      </c>
      <c r="F144" s="10">
        <v>0.19027777777777777</v>
      </c>
      <c r="G144" s="11">
        <v>0.19027777777777777</v>
      </c>
      <c r="H144" s="11">
        <v>8.3333333333333037E-3</v>
      </c>
      <c r="I144" s="11" t="str" cm="1">
        <f t="array" ref="I144">IFERROR(_xlfn.IFS(AND(COUNTIF($C144,"*9 hole comp"),$G144&gt;$R$2,$H144-#REF!+$N$6&gt;$R$4),"2 strokes",AND(COUNTIF($C144,"*9 hole comp"),$G144&gt;$P$2,$H144-#REF!+$N$6&gt;$P$4),"1 stroke",AND(COUNTIF($C144,"*tee comp"),$G144&gt;$R$3,$H144-#REF!+$N$6&gt;$R$4),"2 strokes",AND(COUNTIF($C144,"*tee comp"),$G144&gt;$P$3,$H144-#REF!+$N$6&gt;$P$4),"1 stroke",TRUE,""),"")</f>
        <v/>
      </c>
      <c r="J144" s="5" t="str">
        <f>IF(I144&lt;&gt;"",B144,"")</f>
        <v/>
      </c>
      <c r="K144" s="12" t="str">
        <f>IF(I144&lt;&gt;"",D144,"")</f>
        <v/>
      </c>
    </row>
    <row r="145" spans="1:11" ht="15.75">
      <c r="A145" s="7">
        <v>45549</v>
      </c>
      <c r="B145" s="8" t="s">
        <v>191</v>
      </c>
      <c r="C145" s="8" t="s">
        <v>12</v>
      </c>
      <c r="D145" s="9">
        <v>0.47222222222222221</v>
      </c>
      <c r="E145" s="23" t="s">
        <v>192</v>
      </c>
      <c r="F145" s="10">
        <v>0.19236111111111112</v>
      </c>
      <c r="G145" s="11">
        <v>0.19236111111111112</v>
      </c>
      <c r="H145" s="11">
        <v>7.6388888888888618E-3</v>
      </c>
      <c r="I145" s="11" t="str" cm="1">
        <f t="array" ref="I145">IFERROR(_xlfn.IFS(AND(COUNTIF($C145,"*9 hole comp"),$G145&gt;$R$2,$H145-#REF!+$N$6&gt;$R$4),"2 strokes",AND(COUNTIF($C145,"*9 hole comp"),$G145&gt;$P$2,$H145-#REF!+$N$6&gt;$P$4),"1 stroke",AND(COUNTIF($C145,"*tee comp"),$G145&gt;$R$3,$H145-#REF!+$N$6&gt;$R$4),"2 strokes",AND(COUNTIF($C145,"*tee comp"),$G145&gt;$P$3,$H145-#REF!+$N$6&gt;$P$4),"1 stroke",TRUE,""),"")</f>
        <v/>
      </c>
      <c r="J145" s="5" t="str">
        <f>IF(I145&lt;&gt;"",B145,"")</f>
        <v/>
      </c>
      <c r="K145" s="12" t="str">
        <f>IF(I145&lt;&gt;"",D145,"")</f>
        <v/>
      </c>
    </row>
    <row r="146" spans="1:11" ht="15.75">
      <c r="A146" s="7">
        <v>45549</v>
      </c>
      <c r="B146" s="8" t="s">
        <v>193</v>
      </c>
      <c r="C146" s="8" t="s">
        <v>12</v>
      </c>
      <c r="D146" s="9">
        <v>0.47222222222222221</v>
      </c>
      <c r="E146" s="23" t="s">
        <v>192</v>
      </c>
      <c r="F146" s="10">
        <v>0.19236111111111112</v>
      </c>
      <c r="G146" s="11">
        <v>0.19236111111111112</v>
      </c>
      <c r="H146" s="11">
        <v>7.6388888888888618E-3</v>
      </c>
      <c r="I146" s="11" t="str" cm="1">
        <f t="array" ref="I146">IFERROR(_xlfn.IFS(AND(COUNTIF($C146,"*9 hole comp"),$G146&gt;$R$2,$H146-#REF!+$N$6&gt;$R$4),"2 strokes",AND(COUNTIF($C146,"*9 hole comp"),$G146&gt;$P$2,$H146-#REF!+$N$6&gt;$P$4),"1 stroke",AND(COUNTIF($C146,"*tee comp"),$G146&gt;$R$3,$H146-#REF!+$N$6&gt;$R$4),"2 strokes",AND(COUNTIF($C146,"*tee comp"),$G146&gt;$P$3,$H146-#REF!+$N$6&gt;$P$4),"1 stroke",TRUE,""),"")</f>
        <v/>
      </c>
      <c r="J146" s="5" t="str">
        <f>IF(I146&lt;&gt;"",B146,"")</f>
        <v/>
      </c>
      <c r="K146" s="12" t="str">
        <f>IF(I146&lt;&gt;"",D146,"")</f>
        <v/>
      </c>
    </row>
    <row r="147" spans="1:11" ht="15.75">
      <c r="A147" s="7">
        <v>45549</v>
      </c>
      <c r="B147" s="8" t="s">
        <v>194</v>
      </c>
      <c r="C147" s="8" t="s">
        <v>12</v>
      </c>
      <c r="D147" s="9">
        <v>0.4777777777777778</v>
      </c>
      <c r="E147" s="23" t="s">
        <v>195</v>
      </c>
      <c r="F147" s="10">
        <v>0.19652777777777777</v>
      </c>
      <c r="G147" s="11">
        <v>0.19652777777777777</v>
      </c>
      <c r="H147" s="11">
        <v>9.7222222222222987E-3</v>
      </c>
      <c r="I147" s="11" t="str" cm="1">
        <f t="array" ref="I147">IFERROR(_xlfn.IFS(AND(COUNTIF($C147,"*9 hole comp"),$G147&gt;$R$2,$H147-#REF!+$N$6&gt;$R$4),"2 strokes",AND(COUNTIF($C147,"*9 hole comp"),$G147&gt;$P$2,$H147-#REF!+$N$6&gt;$P$4),"1 stroke",AND(COUNTIF($C147,"*tee comp"),$G147&gt;$R$3,$H147-#REF!+$N$6&gt;$R$4),"2 strokes",AND(COUNTIF($C147,"*tee comp"),$G147&gt;$P$3,$H147-#REF!+$N$6&gt;$P$4),"1 stroke",TRUE,""),"")</f>
        <v/>
      </c>
      <c r="J147" s="5" t="str">
        <f>IF(I147&lt;&gt;"",B147,"")</f>
        <v/>
      </c>
      <c r="K147" s="12" t="str">
        <f>IF(I147&lt;&gt;"",D147,"")</f>
        <v/>
      </c>
    </row>
    <row r="148" spans="1:11" ht="15.75">
      <c r="A148" s="7">
        <v>45549</v>
      </c>
      <c r="B148" s="8" t="s">
        <v>196</v>
      </c>
      <c r="C148" s="8" t="s">
        <v>12</v>
      </c>
      <c r="D148" s="9">
        <v>0.4777777777777778</v>
      </c>
      <c r="E148" s="23" t="s">
        <v>197</v>
      </c>
      <c r="F148" s="10">
        <v>0.19722222222222222</v>
      </c>
      <c r="G148" s="11">
        <v>0.19652777777777777</v>
      </c>
      <c r="H148" s="11">
        <v>9.7222222222222987E-3</v>
      </c>
      <c r="I148" s="11" t="str" cm="1">
        <f t="array" ref="I148">IFERROR(_xlfn.IFS(AND(COUNTIF($C148,"*9 hole comp"),$G148&gt;$R$2,$H148-#REF!+$N$6&gt;$R$4),"2 strokes",AND(COUNTIF($C148,"*9 hole comp"),$G148&gt;$P$2,$H148-#REF!+$N$6&gt;$P$4),"1 stroke",AND(COUNTIF($C148,"*tee comp"),$G148&gt;$R$3,$H148-#REF!+$N$6&gt;$R$4),"2 strokes",AND(COUNTIF($C148,"*tee comp"),$G148&gt;$P$3,$H148-#REF!+$N$6&gt;$P$4),"1 stroke",TRUE,""),"")</f>
        <v/>
      </c>
      <c r="J148" s="5" t="str">
        <f>IF(I148&lt;&gt;"",B148,"")</f>
        <v/>
      </c>
      <c r="K148" s="12" t="str">
        <f>IF(I148&lt;&gt;"",D148,"")</f>
        <v/>
      </c>
    </row>
    <row r="149" spans="1:11" ht="15.75">
      <c r="A149" s="7">
        <v>45549</v>
      </c>
      <c r="B149" s="8" t="s">
        <v>198</v>
      </c>
      <c r="C149" s="8" t="s">
        <v>12</v>
      </c>
      <c r="D149" s="9">
        <v>0.4777777777777778</v>
      </c>
      <c r="E149" s="23" t="s">
        <v>197</v>
      </c>
      <c r="F149" s="10">
        <v>0.19722222222222222</v>
      </c>
      <c r="G149" s="11">
        <v>0.19652777777777777</v>
      </c>
      <c r="H149" s="11">
        <v>9.7222222222222987E-3</v>
      </c>
      <c r="I149" s="11" t="str" cm="1">
        <f t="array" ref="I149">IFERROR(_xlfn.IFS(AND(COUNTIF($C149,"*9 hole comp"),$G149&gt;$R$2,$H149-#REF!+$N$6&gt;$R$4),"2 strokes",AND(COUNTIF($C149,"*9 hole comp"),$G149&gt;$P$2,$H149-#REF!+$N$6&gt;$P$4),"1 stroke",AND(COUNTIF($C149,"*tee comp"),$G149&gt;$R$3,$H149-#REF!+$N$6&gt;$R$4),"2 strokes",AND(COUNTIF($C149,"*tee comp"),$G149&gt;$P$3,$H149-#REF!+$N$6&gt;$P$4),"1 stroke",TRUE,""),"")</f>
        <v/>
      </c>
      <c r="J149" s="5" t="str">
        <f>IF(I149&lt;&gt;"",B149,"")</f>
        <v/>
      </c>
      <c r="K149" s="12" t="str">
        <f>IF(I149&lt;&gt;"",D149,"")</f>
        <v/>
      </c>
    </row>
    <row r="150" spans="1:11" ht="15.75">
      <c r="A150" s="7">
        <v>45549</v>
      </c>
      <c r="B150" s="8" t="s">
        <v>199</v>
      </c>
      <c r="C150" s="8" t="s">
        <v>12</v>
      </c>
      <c r="D150" s="9">
        <v>0.4777777777777778</v>
      </c>
      <c r="E150" s="23" t="s">
        <v>195</v>
      </c>
      <c r="F150" s="10">
        <v>0.19652777777777777</v>
      </c>
      <c r="G150" s="11">
        <v>0.19652777777777777</v>
      </c>
      <c r="H150" s="11">
        <v>9.7222222222222987E-3</v>
      </c>
      <c r="I150" s="11" t="str" cm="1">
        <f t="array" ref="I150">IFERROR(_xlfn.IFS(AND(COUNTIF($C150,"*9 hole comp"),$G150&gt;$R$2,$H150-#REF!+$N$6&gt;$R$4),"2 strokes",AND(COUNTIF($C150,"*9 hole comp"),$G150&gt;$P$2,$H150-#REF!+$N$6&gt;$P$4),"1 stroke",AND(COUNTIF($C150,"*tee comp"),$G150&gt;$R$3,$H150-#REF!+$N$6&gt;$R$4),"2 strokes",AND(COUNTIF($C150,"*tee comp"),$G150&gt;$P$3,$H150-#REF!+$N$6&gt;$P$4),"1 stroke",TRUE,""),"")</f>
        <v/>
      </c>
      <c r="J150" s="5" t="str">
        <f>IF(I150&lt;&gt;"",B150,"")</f>
        <v/>
      </c>
      <c r="K150" s="12" t="str">
        <f>IF(I150&lt;&gt;"",D150,"")</f>
        <v/>
      </c>
    </row>
    <row r="151" spans="1:11" ht="15.75">
      <c r="A151" s="7">
        <v>45549</v>
      </c>
      <c r="B151" s="8" t="s">
        <v>200</v>
      </c>
      <c r="C151" s="8" t="s">
        <v>12</v>
      </c>
      <c r="D151" s="9">
        <v>0.48333333333333334</v>
      </c>
      <c r="E151" s="23" t="s">
        <v>201</v>
      </c>
      <c r="F151" s="10">
        <v>0.1986111111111111</v>
      </c>
      <c r="G151" s="11">
        <v>0.1986111111111111</v>
      </c>
      <c r="H151" s="11">
        <v>7.6388888888888618E-3</v>
      </c>
      <c r="I151" s="11" t="str" cm="1">
        <f t="array" ref="I151">IFERROR(_xlfn.IFS(AND(COUNTIF($C151,"*9 hole comp"),$G151&gt;$R$2,$H151-#REF!+$N$6&gt;$R$4),"2 strokes",AND(COUNTIF($C151,"*9 hole comp"),$G151&gt;$P$2,$H151-#REF!+$N$6&gt;$P$4),"1 stroke",AND(COUNTIF($C151,"*tee comp"),$G151&gt;$R$3,$H151-#REF!+$N$6&gt;$R$4),"2 strokes",AND(COUNTIF($C151,"*tee comp"),$G151&gt;$P$3,$H151-#REF!+$N$6&gt;$P$4),"1 stroke",TRUE,""),"")</f>
        <v/>
      </c>
      <c r="J151" s="5" t="str">
        <f>IF(I151&lt;&gt;"",B151,"")</f>
        <v/>
      </c>
      <c r="K151" s="12" t="str">
        <f>IF(I151&lt;&gt;"",D151,"")</f>
        <v/>
      </c>
    </row>
    <row r="152" spans="1:11" ht="15.75">
      <c r="A152" s="7">
        <v>45549</v>
      </c>
      <c r="B152" s="8" t="s">
        <v>202</v>
      </c>
      <c r="C152" s="8" t="s">
        <v>12</v>
      </c>
      <c r="D152" s="9">
        <v>0.48333333333333334</v>
      </c>
      <c r="E152" s="23" t="s">
        <v>201</v>
      </c>
      <c r="F152" s="10">
        <v>0.1986111111111111</v>
      </c>
      <c r="G152" s="11">
        <v>0.1986111111111111</v>
      </c>
      <c r="H152" s="11">
        <v>7.6388888888888618E-3</v>
      </c>
      <c r="I152" s="11" t="str" cm="1">
        <f t="array" ref="I152">IFERROR(_xlfn.IFS(AND(COUNTIF($C152,"*9 hole comp"),$G152&gt;$R$2,$H152-#REF!+$N$6&gt;$R$4),"2 strokes",AND(COUNTIF($C152,"*9 hole comp"),$G152&gt;$P$2,$H152-#REF!+$N$6&gt;$P$4),"1 stroke",AND(COUNTIF($C152,"*tee comp"),$G152&gt;$R$3,$H152-#REF!+$N$6&gt;$R$4),"2 strokes",AND(COUNTIF($C152,"*tee comp"),$G152&gt;$P$3,$H152-#REF!+$N$6&gt;$P$4),"1 stroke",TRUE,""),"")</f>
        <v/>
      </c>
      <c r="J152" s="5" t="str">
        <f>IF(I152&lt;&gt;"",B152,"")</f>
        <v/>
      </c>
      <c r="K152" s="12" t="str">
        <f>IF(I152&lt;&gt;"",D152,"")</f>
        <v/>
      </c>
    </row>
    <row r="153" spans="1:11" ht="15.75">
      <c r="A153" s="7">
        <v>45549</v>
      </c>
      <c r="B153" s="8" t="s">
        <v>203</v>
      </c>
      <c r="C153" s="8" t="s">
        <v>12</v>
      </c>
      <c r="D153" s="9">
        <v>0.48333333333333334</v>
      </c>
      <c r="E153" s="23" t="s">
        <v>201</v>
      </c>
      <c r="F153" s="10">
        <v>0.1986111111111111</v>
      </c>
      <c r="G153" s="11">
        <v>0.1986111111111111</v>
      </c>
      <c r="H153" s="11">
        <v>7.6388888888888618E-3</v>
      </c>
      <c r="I153" s="11" t="str" cm="1">
        <f t="array" ref="I153">IFERROR(_xlfn.IFS(AND(COUNTIF($C153,"*9 hole comp"),$G153&gt;$R$2,$H153-#REF!+$N$6&gt;$R$4),"2 strokes",AND(COUNTIF($C153,"*9 hole comp"),$G153&gt;$P$2,$H153-#REF!+$N$6&gt;$P$4),"1 stroke",AND(COUNTIF($C153,"*tee comp"),$G153&gt;$R$3,$H153-#REF!+$N$6&gt;$R$4),"2 strokes",AND(COUNTIF($C153,"*tee comp"),$G153&gt;$P$3,$H153-#REF!+$N$6&gt;$P$4),"1 stroke",TRUE,""),"")</f>
        <v/>
      </c>
      <c r="J153" s="5" t="str">
        <f>IF(I153&lt;&gt;"",B153,"")</f>
        <v/>
      </c>
      <c r="K153" s="12" t="str">
        <f>IF(I153&lt;&gt;"",D153,"")</f>
        <v/>
      </c>
    </row>
    <row r="154" spans="1:11" ht="15.75">
      <c r="A154" s="7">
        <v>45549</v>
      </c>
      <c r="B154" s="8" t="s">
        <v>204</v>
      </c>
      <c r="C154" s="8" t="s">
        <v>12</v>
      </c>
      <c r="D154" s="9">
        <v>0.48333333333333334</v>
      </c>
      <c r="E154" s="23" t="s">
        <v>201</v>
      </c>
      <c r="F154" s="10">
        <v>0.1986111111111111</v>
      </c>
      <c r="G154" s="11">
        <v>0.1986111111111111</v>
      </c>
      <c r="H154" s="11">
        <v>7.6388888888888618E-3</v>
      </c>
      <c r="I154" s="11" t="str" cm="1">
        <f t="array" ref="I154">IFERROR(_xlfn.IFS(AND(COUNTIF($C154,"*9 hole comp"),$G154&gt;$R$2,$H154-#REF!+$N$6&gt;$R$4),"2 strokes",AND(COUNTIF($C154,"*9 hole comp"),$G154&gt;$P$2,$H154-#REF!+$N$6&gt;$P$4),"1 stroke",AND(COUNTIF($C154,"*tee comp"),$G154&gt;$R$3,$H154-#REF!+$N$6&gt;$R$4),"2 strokes",AND(COUNTIF($C154,"*tee comp"),$G154&gt;$P$3,$H154-#REF!+$N$6&gt;$P$4),"1 stroke",TRUE,""),"")</f>
        <v/>
      </c>
      <c r="J154" s="5" t="str">
        <f>IF(I154&lt;&gt;"",B154,"")</f>
        <v/>
      </c>
      <c r="K154" s="12" t="str">
        <f>IF(I154&lt;&gt;"",D154,"")</f>
        <v/>
      </c>
    </row>
    <row r="155" spans="1:11" ht="15.75">
      <c r="A155" s="7">
        <v>45549</v>
      </c>
      <c r="B155" s="8" t="s">
        <v>205</v>
      </c>
      <c r="C155" s="8" t="s">
        <v>12</v>
      </c>
      <c r="D155" s="9">
        <v>0.48888888888888887</v>
      </c>
      <c r="E155" s="23" t="s">
        <v>206</v>
      </c>
      <c r="F155" s="10">
        <v>0.20416666666666666</v>
      </c>
      <c r="G155" s="11">
        <v>0.2</v>
      </c>
      <c r="H155" s="11">
        <v>6.9444444444444198E-3</v>
      </c>
      <c r="I155" s="11" t="str" cm="1">
        <f t="array" ref="I155">IFERROR(_xlfn.IFS(AND(COUNTIF($C155,"*9 hole comp"),$G155&gt;$R$2,$H155-#REF!+$N$6&gt;$R$4),"2 strokes",AND(COUNTIF($C155,"*9 hole comp"),$G155&gt;$P$2,$H155-#REF!+$N$6&gt;$P$4),"1 stroke",AND(COUNTIF($C155,"*tee comp"),$G155&gt;$R$3,$H155-#REF!+$N$6&gt;$R$4),"2 strokes",AND(COUNTIF($C155,"*tee comp"),$G155&gt;$P$3,$H155-#REF!+$N$6&gt;$P$4),"1 stroke",TRUE,""),"")</f>
        <v/>
      </c>
      <c r="J155" s="5" t="str">
        <f>IF(I155&lt;&gt;"",B155,"")</f>
        <v/>
      </c>
      <c r="K155" s="12" t="str">
        <f>IF(I155&lt;&gt;"",D155,"")</f>
        <v/>
      </c>
    </row>
    <row r="156" spans="1:11" ht="15.75">
      <c r="A156" s="7">
        <v>45549</v>
      </c>
      <c r="B156" s="8" t="s">
        <v>207</v>
      </c>
      <c r="C156" s="8" t="s">
        <v>12</v>
      </c>
      <c r="D156" s="9">
        <v>0.48888888888888887</v>
      </c>
      <c r="E156" s="23" t="s">
        <v>208</v>
      </c>
      <c r="F156" s="10">
        <v>0.2</v>
      </c>
      <c r="G156" s="11">
        <v>0.2</v>
      </c>
      <c r="H156" s="11">
        <v>6.9444444444444198E-3</v>
      </c>
      <c r="I156" s="11" t="str" cm="1">
        <f t="array" ref="I156">IFERROR(_xlfn.IFS(AND(COUNTIF($C156,"*9 hole comp"),$G156&gt;$R$2,$H156-#REF!+$N$6&gt;$R$4),"2 strokes",AND(COUNTIF($C156,"*9 hole comp"),$G156&gt;$P$2,$H156-#REF!+$N$6&gt;$P$4),"1 stroke",AND(COUNTIF($C156,"*tee comp"),$G156&gt;$R$3,$H156-#REF!+$N$6&gt;$R$4),"2 strokes",AND(COUNTIF($C156,"*tee comp"),$G156&gt;$P$3,$H156-#REF!+$N$6&gt;$P$4),"1 stroke",TRUE,""),"")</f>
        <v/>
      </c>
      <c r="J156" s="5" t="str">
        <f>IF(I156&lt;&gt;"",B156,"")</f>
        <v/>
      </c>
      <c r="K156" s="12" t="str">
        <f>IF(I156&lt;&gt;"",D156,"")</f>
        <v/>
      </c>
    </row>
    <row r="157" spans="1:11" ht="15.75">
      <c r="A157" s="7">
        <v>45549</v>
      </c>
      <c r="B157" s="8" t="s">
        <v>209</v>
      </c>
      <c r="C157" s="8" t="s">
        <v>12</v>
      </c>
      <c r="D157" s="9">
        <v>0.48888888888888887</v>
      </c>
      <c r="E157" s="23" t="s">
        <v>208</v>
      </c>
      <c r="F157" s="10">
        <v>0.2</v>
      </c>
      <c r="G157" s="11">
        <v>0.2</v>
      </c>
      <c r="H157" s="11">
        <v>6.9444444444444198E-3</v>
      </c>
      <c r="I157" s="11" t="str" cm="1">
        <f t="array" ref="I157">IFERROR(_xlfn.IFS(AND(COUNTIF($C157,"*9 hole comp"),$G157&gt;$R$2,$H157-#REF!+$N$6&gt;$R$4),"2 strokes",AND(COUNTIF($C157,"*9 hole comp"),$G157&gt;$P$2,$H157-#REF!+$N$6&gt;$P$4),"1 stroke",AND(COUNTIF($C157,"*tee comp"),$G157&gt;$R$3,$H157-#REF!+$N$6&gt;$R$4),"2 strokes",AND(COUNTIF($C157,"*tee comp"),$G157&gt;$P$3,$H157-#REF!+$N$6&gt;$P$4),"1 stroke",TRUE,""),"")</f>
        <v/>
      </c>
      <c r="J157" s="5" t="str">
        <f>IF(I157&lt;&gt;"",B157,"")</f>
        <v/>
      </c>
      <c r="K157" s="12" t="str">
        <f>IF(I157&lt;&gt;"",D157,"")</f>
        <v/>
      </c>
    </row>
    <row r="158" spans="1:11" ht="15.75">
      <c r="A158" s="7">
        <v>45549</v>
      </c>
      <c r="B158" s="8" t="s">
        <v>210</v>
      </c>
      <c r="C158" s="8" t="s">
        <v>12</v>
      </c>
      <c r="D158" s="9">
        <v>0.48888888888888887</v>
      </c>
      <c r="E158" s="23" t="s">
        <v>208</v>
      </c>
      <c r="F158" s="10">
        <v>0.2</v>
      </c>
      <c r="G158" s="11">
        <v>0.2</v>
      </c>
      <c r="H158" s="11">
        <v>6.9444444444444198E-3</v>
      </c>
      <c r="I158" s="11" t="str" cm="1">
        <f t="array" ref="I158">IFERROR(_xlfn.IFS(AND(COUNTIF($C158,"*9 hole comp"),$G158&gt;$R$2,$H158-#REF!+$N$6&gt;$R$4),"2 strokes",AND(COUNTIF($C158,"*9 hole comp"),$G158&gt;$P$2,$H158-#REF!+$N$6&gt;$P$4),"1 stroke",AND(COUNTIF($C158,"*tee comp"),$G158&gt;$R$3,$H158-#REF!+$N$6&gt;$R$4),"2 strokes",AND(COUNTIF($C158,"*tee comp"),$G158&gt;$P$3,$H158-#REF!+$N$6&gt;$P$4),"1 stroke",TRUE,""),"")</f>
        <v/>
      </c>
      <c r="J158" s="5" t="str">
        <f>IF(I158&lt;&gt;"",B158,"")</f>
        <v/>
      </c>
      <c r="K158" s="12" t="str">
        <f>IF(I158&lt;&gt;"",D158,"")</f>
        <v/>
      </c>
    </row>
    <row r="159" spans="1:11" ht="15.75">
      <c r="A159" s="7">
        <v>45549</v>
      </c>
      <c r="B159" s="8" t="s">
        <v>211</v>
      </c>
      <c r="C159" s="8" t="s">
        <v>12</v>
      </c>
      <c r="D159" s="9">
        <v>0.49444444444444446</v>
      </c>
      <c r="E159" s="23" t="s">
        <v>212</v>
      </c>
      <c r="F159" s="10">
        <v>0.20069444444444445</v>
      </c>
      <c r="G159" s="11">
        <v>0.20069444444444445</v>
      </c>
      <c r="H159" s="11">
        <v>6.2499999999999778E-3</v>
      </c>
      <c r="I159" s="11" t="str" cm="1">
        <f t="array" ref="I159">IFERROR(_xlfn.IFS(AND(COUNTIF($C159,"*9 hole comp"),$G159&gt;$R$2,$H159-#REF!+$N$6&gt;$R$4),"2 strokes",AND(COUNTIF($C159,"*9 hole comp"),$G159&gt;$P$2,$H159-#REF!+$N$6&gt;$P$4),"1 stroke",AND(COUNTIF($C159,"*tee comp"),$G159&gt;$R$3,$H159-#REF!+$N$6&gt;$R$4),"2 strokes",AND(COUNTIF($C159,"*tee comp"),$G159&gt;$P$3,$H159-#REF!+$N$6&gt;$P$4),"1 stroke",TRUE,""),"")</f>
        <v/>
      </c>
      <c r="J159" s="5" t="str">
        <f>IF(I159&lt;&gt;"",B159,"")</f>
        <v/>
      </c>
      <c r="K159" s="12" t="str">
        <f>IF(I159&lt;&gt;"",D159,"")</f>
        <v/>
      </c>
    </row>
    <row r="160" spans="1:11" ht="15.75">
      <c r="A160" s="7">
        <v>45549</v>
      </c>
      <c r="B160" s="8" t="s">
        <v>213</v>
      </c>
      <c r="C160" s="8" t="s">
        <v>12</v>
      </c>
      <c r="D160" s="9">
        <v>0.49444444444444446</v>
      </c>
      <c r="E160" s="23" t="s">
        <v>212</v>
      </c>
      <c r="F160" s="10">
        <v>0.20069444444444445</v>
      </c>
      <c r="G160" s="11">
        <v>0.20069444444444445</v>
      </c>
      <c r="H160" s="11">
        <v>6.2499999999999778E-3</v>
      </c>
      <c r="I160" s="11" t="str" cm="1">
        <f t="array" ref="I160">IFERROR(_xlfn.IFS(AND(COUNTIF($C160,"*9 hole comp"),$G160&gt;$R$2,$H160-#REF!+$N$6&gt;$R$4),"2 strokes",AND(COUNTIF($C160,"*9 hole comp"),$G160&gt;$P$2,$H160-#REF!+$N$6&gt;$P$4),"1 stroke",AND(COUNTIF($C160,"*tee comp"),$G160&gt;$R$3,$H160-#REF!+$N$6&gt;$R$4),"2 strokes",AND(COUNTIF($C160,"*tee comp"),$G160&gt;$P$3,$H160-#REF!+$N$6&gt;$P$4),"1 stroke",TRUE,""),"")</f>
        <v/>
      </c>
      <c r="J160" s="5" t="str">
        <f>IF(I160&lt;&gt;"",B160,"")</f>
        <v/>
      </c>
      <c r="K160" s="12" t="str">
        <f>IF(I160&lt;&gt;"",D160,"")</f>
        <v/>
      </c>
    </row>
    <row r="161" spans="1:11" ht="15.75">
      <c r="A161" s="7">
        <v>45549</v>
      </c>
      <c r="B161" s="8" t="s">
        <v>214</v>
      </c>
      <c r="C161" s="8" t="s">
        <v>12</v>
      </c>
      <c r="D161" s="9">
        <v>0.49444444444444446</v>
      </c>
      <c r="E161" s="23" t="s">
        <v>212</v>
      </c>
      <c r="F161" s="10">
        <v>0.20069444444444445</v>
      </c>
      <c r="G161" s="11">
        <v>0.20069444444444445</v>
      </c>
      <c r="H161" s="11">
        <v>6.2499999999999778E-3</v>
      </c>
      <c r="I161" s="11" t="str" cm="1">
        <f t="array" ref="I161">IFERROR(_xlfn.IFS(AND(COUNTIF($C161,"*9 hole comp"),$G161&gt;$R$2,$H161-#REF!+$N$6&gt;$R$4),"2 strokes",AND(COUNTIF($C161,"*9 hole comp"),$G161&gt;$P$2,$H161-#REF!+$N$6&gt;$P$4),"1 stroke",AND(COUNTIF($C161,"*tee comp"),$G161&gt;$R$3,$H161-#REF!+$N$6&gt;$R$4),"2 strokes",AND(COUNTIF($C161,"*tee comp"),$G161&gt;$P$3,$H161-#REF!+$N$6&gt;$P$4),"1 stroke",TRUE,""),"")</f>
        <v/>
      </c>
      <c r="J161" s="5" t="str">
        <f>IF(I161&lt;&gt;"",B161,"")</f>
        <v/>
      </c>
      <c r="K161" s="12" t="str">
        <f>IF(I161&lt;&gt;"",D161,"")</f>
        <v/>
      </c>
    </row>
    <row r="162" spans="1:11" ht="15.75">
      <c r="A162" s="7">
        <v>45549</v>
      </c>
      <c r="B162" s="8" t="s">
        <v>215</v>
      </c>
      <c r="C162" s="8" t="s">
        <v>12</v>
      </c>
      <c r="D162" s="9">
        <v>0.49444444444444446</v>
      </c>
      <c r="E162" s="23" t="s">
        <v>212</v>
      </c>
      <c r="F162" s="10">
        <v>0.20069444444444445</v>
      </c>
      <c r="G162" s="11">
        <v>0.20069444444444445</v>
      </c>
      <c r="H162" s="11">
        <v>6.2499999999999778E-3</v>
      </c>
      <c r="I162" s="11" t="str" cm="1">
        <f t="array" ref="I162">IFERROR(_xlfn.IFS(AND(COUNTIF($C162,"*9 hole comp"),$G162&gt;$R$2,$H162-#REF!+$N$6&gt;$R$4),"2 strokes",AND(COUNTIF($C162,"*9 hole comp"),$G162&gt;$P$2,$H162-#REF!+$N$6&gt;$P$4),"1 stroke",AND(COUNTIF($C162,"*tee comp"),$G162&gt;$R$3,$H162-#REF!+$N$6&gt;$R$4),"2 strokes",AND(COUNTIF($C162,"*tee comp"),$G162&gt;$P$3,$H162-#REF!+$N$6&gt;$P$4),"1 stroke",TRUE,""),"")</f>
        <v/>
      </c>
      <c r="J162" s="5" t="str">
        <f>IF(I162&lt;&gt;"",B162,"")</f>
        <v/>
      </c>
      <c r="K162" s="12" t="str">
        <f>IF(I162&lt;&gt;"",D162,"")</f>
        <v/>
      </c>
    </row>
    <row r="163" spans="1:11" ht="15.75">
      <c r="A163" s="7">
        <v>45549</v>
      </c>
      <c r="B163" s="8" t="s">
        <v>216</v>
      </c>
      <c r="C163" s="8" t="s">
        <v>12</v>
      </c>
      <c r="D163" s="9">
        <v>0.5</v>
      </c>
      <c r="E163" s="23" t="s">
        <v>217</v>
      </c>
      <c r="F163" s="10">
        <v>0.19930555555555557</v>
      </c>
      <c r="G163" s="11">
        <v>0.19930555555555557</v>
      </c>
      <c r="H163" s="11">
        <v>4.1666666666666519E-3</v>
      </c>
      <c r="I163" s="11" t="str" cm="1">
        <f t="array" ref="I163">IFERROR(_xlfn.IFS(AND(COUNTIF($C163,"*9 hole comp"),$G163&gt;$R$2,$H163-#REF!+$N$6&gt;$R$4),"2 strokes",AND(COUNTIF($C163,"*9 hole comp"),$G163&gt;$P$2,$H163-#REF!+$N$6&gt;$P$4),"1 stroke",AND(COUNTIF($C163,"*tee comp"),$G163&gt;$R$3,$H163-#REF!+$N$6&gt;$R$4),"2 strokes",AND(COUNTIF($C163,"*tee comp"),$G163&gt;$P$3,$H163-#REF!+$N$6&gt;$P$4),"1 stroke",TRUE,""),"")</f>
        <v/>
      </c>
      <c r="J163" s="5" t="str">
        <f>IF(I163&lt;&gt;"",B163,"")</f>
        <v/>
      </c>
      <c r="K163" s="12" t="str">
        <f>IF(I163&lt;&gt;"",D163,"")</f>
        <v/>
      </c>
    </row>
    <row r="164" spans="1:11" ht="15.75">
      <c r="A164" s="7">
        <v>45549</v>
      </c>
      <c r="B164" s="8" t="s">
        <v>218</v>
      </c>
      <c r="C164" s="8" t="s">
        <v>12</v>
      </c>
      <c r="D164" s="9">
        <v>0.5</v>
      </c>
      <c r="E164" s="23" t="s">
        <v>217</v>
      </c>
      <c r="F164" s="10">
        <v>0.19930555555555557</v>
      </c>
      <c r="G164" s="11">
        <v>0.19930555555555557</v>
      </c>
      <c r="H164" s="11">
        <v>4.1666666666666519E-3</v>
      </c>
      <c r="I164" s="11" t="str" cm="1">
        <f t="array" ref="I164">IFERROR(_xlfn.IFS(AND(COUNTIF($C164,"*9 hole comp"),$G164&gt;$R$2,$H164-#REF!+$N$6&gt;$R$4),"2 strokes",AND(COUNTIF($C164,"*9 hole comp"),$G164&gt;$P$2,$H164-#REF!+$N$6&gt;$P$4),"1 stroke",AND(COUNTIF($C164,"*tee comp"),$G164&gt;$R$3,$H164-#REF!+$N$6&gt;$R$4),"2 strokes",AND(COUNTIF($C164,"*tee comp"),$G164&gt;$P$3,$H164-#REF!+$N$6&gt;$P$4),"1 stroke",TRUE,""),"")</f>
        <v/>
      </c>
      <c r="J164" s="5" t="str">
        <f>IF(I164&lt;&gt;"",B164,"")</f>
        <v/>
      </c>
      <c r="K164" s="12" t="str">
        <f>IF(I164&lt;&gt;"",D164,"")</f>
        <v/>
      </c>
    </row>
    <row r="165" spans="1:11" ht="15.75">
      <c r="A165" s="7">
        <v>45549</v>
      </c>
      <c r="B165" s="8" t="s">
        <v>219</v>
      </c>
      <c r="C165" s="8" t="s">
        <v>12</v>
      </c>
      <c r="D165" s="9">
        <v>0.50555555555555554</v>
      </c>
      <c r="E165" s="23" t="s">
        <v>220</v>
      </c>
      <c r="F165" s="10">
        <v>0.20069444444444445</v>
      </c>
      <c r="G165" s="11">
        <v>0.20069444444444445</v>
      </c>
      <c r="H165" s="11">
        <v>6.9444444444445308E-3</v>
      </c>
      <c r="I165" s="11" t="str" cm="1">
        <f t="array" ref="I165">IFERROR(_xlfn.IFS(AND(COUNTIF($C165,"*9 hole comp"),$G165&gt;$R$2,$H165-#REF!+$N$6&gt;$R$4),"2 strokes",AND(COUNTIF($C165,"*9 hole comp"),$G165&gt;$P$2,$H165-#REF!+$N$6&gt;$P$4),"1 stroke",AND(COUNTIF($C165,"*tee comp"),$G165&gt;$R$3,$H165-#REF!+$N$6&gt;$R$4),"2 strokes",AND(COUNTIF($C165,"*tee comp"),$G165&gt;$P$3,$H165-#REF!+$N$6&gt;$P$4),"1 stroke",TRUE,""),"")</f>
        <v/>
      </c>
      <c r="J165" s="5" t="str">
        <f>IF(I165&lt;&gt;"",B165,"")</f>
        <v/>
      </c>
      <c r="K165" s="12" t="str">
        <f>IF(I165&lt;&gt;"",D165,"")</f>
        <v/>
      </c>
    </row>
    <row r="166" spans="1:11" ht="15.75">
      <c r="A166" s="7">
        <v>45549</v>
      </c>
      <c r="B166" s="8" t="s">
        <v>221</v>
      </c>
      <c r="C166" s="8" t="s">
        <v>12</v>
      </c>
      <c r="D166" s="9">
        <v>0.50555555555555554</v>
      </c>
      <c r="E166" s="23" t="s">
        <v>222</v>
      </c>
      <c r="F166" s="10">
        <v>0.2013888888888889</v>
      </c>
      <c r="G166" s="11">
        <v>0.20069444444444445</v>
      </c>
      <c r="H166" s="11">
        <v>6.9444444444445308E-3</v>
      </c>
      <c r="I166" s="11" t="str" cm="1">
        <f t="array" ref="I166">IFERROR(_xlfn.IFS(AND(COUNTIF($C166,"*9 hole comp"),$G166&gt;$R$2,$H166-#REF!+$N$6&gt;$R$4),"2 strokes",AND(COUNTIF($C166,"*9 hole comp"),$G166&gt;$P$2,$H166-#REF!+$N$6&gt;$P$4),"1 stroke",AND(COUNTIF($C166,"*tee comp"),$G166&gt;$R$3,$H166-#REF!+$N$6&gt;$R$4),"2 strokes",AND(COUNTIF($C166,"*tee comp"),$G166&gt;$P$3,$H166-#REF!+$N$6&gt;$P$4),"1 stroke",TRUE,""),"")</f>
        <v/>
      </c>
      <c r="J166" s="5" t="str">
        <f>IF(I166&lt;&gt;"",B166,"")</f>
        <v/>
      </c>
      <c r="K166" s="12" t="str">
        <f>IF(I166&lt;&gt;"",D166,"")</f>
        <v/>
      </c>
    </row>
    <row r="167" spans="1:11" ht="15.75">
      <c r="A167" s="7">
        <v>45549</v>
      </c>
      <c r="B167" s="8" t="s">
        <v>223</v>
      </c>
      <c r="C167" s="8" t="s">
        <v>12</v>
      </c>
      <c r="D167" s="9">
        <v>0.50555555555555554</v>
      </c>
      <c r="E167" s="23" t="s">
        <v>220</v>
      </c>
      <c r="F167" s="10">
        <v>0.20069444444444445</v>
      </c>
      <c r="G167" s="11">
        <v>0.20069444444444445</v>
      </c>
      <c r="H167" s="11">
        <v>6.9444444444445308E-3</v>
      </c>
      <c r="I167" s="11" t="str" cm="1">
        <f t="array" ref="I167">IFERROR(_xlfn.IFS(AND(COUNTIF($C167,"*9 hole comp"),$G167&gt;$R$2,$H167-#REF!+$N$6&gt;$R$4),"2 strokes",AND(COUNTIF($C167,"*9 hole comp"),$G167&gt;$P$2,$H167-#REF!+$N$6&gt;$P$4),"1 stroke",AND(COUNTIF($C167,"*tee comp"),$G167&gt;$R$3,$H167-#REF!+$N$6&gt;$R$4),"2 strokes",AND(COUNTIF($C167,"*tee comp"),$G167&gt;$P$3,$H167-#REF!+$N$6&gt;$P$4),"1 stroke",TRUE,""),"")</f>
        <v/>
      </c>
      <c r="J167" s="5" t="str">
        <f>IF(I167&lt;&gt;"",B167,"")</f>
        <v/>
      </c>
      <c r="K167" s="12" t="str">
        <f>IF(I167&lt;&gt;"",D167,"")</f>
        <v/>
      </c>
    </row>
    <row r="168" spans="1:11" ht="15.75">
      <c r="A168" s="7">
        <v>45549</v>
      </c>
      <c r="B168" s="8" t="s">
        <v>224</v>
      </c>
      <c r="C168" s="8" t="s">
        <v>12</v>
      </c>
      <c r="D168" s="9">
        <v>0.50555555555555554</v>
      </c>
      <c r="E168" s="23" t="s">
        <v>222</v>
      </c>
      <c r="F168" s="10">
        <v>0.2013888888888889</v>
      </c>
      <c r="G168" s="11">
        <v>0.20069444444444445</v>
      </c>
      <c r="H168" s="11">
        <v>6.9444444444445308E-3</v>
      </c>
      <c r="I168" s="11" t="str" cm="1">
        <f t="array" ref="I168">IFERROR(_xlfn.IFS(AND(COUNTIF($C168,"*9 hole comp"),$G168&gt;$R$2,$H168-#REF!+$N$6&gt;$R$4),"2 strokes",AND(COUNTIF($C168,"*9 hole comp"),$G168&gt;$P$2,$H168-#REF!+$N$6&gt;$P$4),"1 stroke",AND(COUNTIF($C168,"*tee comp"),$G168&gt;$R$3,$H168-#REF!+$N$6&gt;$R$4),"2 strokes",AND(COUNTIF($C168,"*tee comp"),$G168&gt;$P$3,$H168-#REF!+$N$6&gt;$P$4),"1 stroke",TRUE,""),"")</f>
        <v/>
      </c>
      <c r="J168" s="5" t="str">
        <f>IF(I168&lt;&gt;"",B168,"")</f>
        <v/>
      </c>
      <c r="K168" s="12" t="str">
        <f>IF(I168&lt;&gt;"",D168,"")</f>
        <v/>
      </c>
    </row>
    <row r="169" spans="1:11" ht="15.75">
      <c r="A169" s="7">
        <v>45549</v>
      </c>
      <c r="B169" s="8" t="s">
        <v>225</v>
      </c>
      <c r="C169" s="8" t="s">
        <v>12</v>
      </c>
      <c r="D169" s="9">
        <v>0.51666666666666672</v>
      </c>
      <c r="E169" s="23" t="s">
        <v>226</v>
      </c>
      <c r="F169" s="10">
        <v>0.19652777777777777</v>
      </c>
      <c r="G169" s="11">
        <v>0.19652777777777777</v>
      </c>
      <c r="H169" s="11">
        <v>6.9444444444444198E-3</v>
      </c>
      <c r="I169" s="11" t="str" cm="1">
        <f t="array" ref="I169">IFERROR(_xlfn.IFS(AND(COUNTIF($C169,"*9 hole comp"),$G169&gt;$R$2,$H169-#REF!+$N$6&gt;$R$4),"2 strokes",AND(COUNTIF($C169,"*9 hole comp"),$G169&gt;$P$2,$H169-#REF!+$N$6&gt;$P$4),"1 stroke",AND(COUNTIF($C169,"*tee comp"),$G169&gt;$R$3,$H169-#REF!+$N$6&gt;$R$4),"2 strokes",AND(COUNTIF($C169,"*tee comp"),$G169&gt;$P$3,$H169-#REF!+$N$6&gt;$P$4),"1 stroke",TRUE,""),"")</f>
        <v/>
      </c>
      <c r="J169" s="5" t="str">
        <f>IF(I169&lt;&gt;"",B169,"")</f>
        <v/>
      </c>
      <c r="K169" s="12" t="str">
        <f>IF(I169&lt;&gt;"",D169,"")</f>
        <v/>
      </c>
    </row>
    <row r="170" spans="1:11" ht="15.75">
      <c r="A170" s="7">
        <v>45549</v>
      </c>
      <c r="B170" s="8" t="s">
        <v>227</v>
      </c>
      <c r="C170" s="8" t="s">
        <v>12</v>
      </c>
      <c r="D170" s="9">
        <v>0.51666666666666672</v>
      </c>
      <c r="E170" s="23" t="s">
        <v>226</v>
      </c>
      <c r="F170" s="10">
        <v>0.19652777777777777</v>
      </c>
      <c r="G170" s="11">
        <v>0.19652777777777777</v>
      </c>
      <c r="H170" s="11">
        <v>6.9444444444444198E-3</v>
      </c>
      <c r="I170" s="11" t="str" cm="1">
        <f t="array" ref="I170">IFERROR(_xlfn.IFS(AND(COUNTIF($C170,"*9 hole comp"),$G170&gt;$R$2,$H170-#REF!+$N$6&gt;$R$4),"2 strokes",AND(COUNTIF($C170,"*9 hole comp"),$G170&gt;$P$2,$H170-#REF!+$N$6&gt;$P$4),"1 stroke",AND(COUNTIF($C170,"*tee comp"),$G170&gt;$R$3,$H170-#REF!+$N$6&gt;$R$4),"2 strokes",AND(COUNTIF($C170,"*tee comp"),$G170&gt;$P$3,$H170-#REF!+$N$6&gt;$P$4),"1 stroke",TRUE,""),"")</f>
        <v/>
      </c>
      <c r="J170" s="5" t="str">
        <f>IF(I170&lt;&gt;"",B170,"")</f>
        <v/>
      </c>
      <c r="K170" s="12" t="str">
        <f>IF(I170&lt;&gt;"",D170,"")</f>
        <v/>
      </c>
    </row>
    <row r="171" spans="1:11" ht="15.75">
      <c r="G171" s="11" t="str">
        <f>IF(ISBLANK(F171),"",_xlfn.MINIFS(#REF!,C:C,C171,D:D,D171))</f>
        <v/>
      </c>
      <c r="H171" s="11" t="str">
        <f>IFERROR(IF(A171="","",IF(OR(A171&lt;&gt;A170,C171&lt;&gt;C170),0, IF(AND(ABS(#REF!-#REF!) = 0,D171=D170),H170,ABS(#REF!-#REF!)))),"")</f>
        <v/>
      </c>
      <c r="I171" s="11" t="str" cm="1">
        <f t="array" ref="I171">IFERROR(_xlfn.IFS(AND(COUNTIF($C171,"*9 hole comp"),$G171&gt;$R$2,$H171-#REF!+$N$6&gt;$R$4),"2 strokes",AND(COUNTIF($C171,"*9 hole comp"),$G171&gt;$P$2,$H171-#REF!+$N$6&gt;$P$4),"1 stroke",AND(COUNTIF($C171,"*tee comp"),$G171&gt;$R$3,$H171-#REF!+$N$6&gt;$R$4),"2 strokes",AND(COUNTIF($C171,"*tee comp"),$G171&gt;$P$3,$H171-#REF!+$N$6&gt;$P$4),"1 stroke",TRUE,""),"")</f>
        <v/>
      </c>
      <c r="J171" s="5" t="str">
        <f>IF(I171&lt;&gt;"",B171,"")</f>
        <v/>
      </c>
      <c r="K171" s="12" t="str">
        <f>IF(I171&lt;&gt;"",D171,"")</f>
        <v/>
      </c>
    </row>
    <row r="172" spans="1:11" ht="15.75">
      <c r="G172" s="11" t="str">
        <f>IF(ISBLANK(F172),"",_xlfn.MINIFS(#REF!,C:C,C172,D:D,D172))</f>
        <v/>
      </c>
      <c r="H172" s="11" t="str">
        <f>IFERROR(IF(A172="","",IF(OR(A172&lt;&gt;A171,C172&lt;&gt;C171),0, IF(AND(ABS(#REF!-#REF!) = 0,D172=D171),H171,ABS(#REF!-#REF!)))),"")</f>
        <v/>
      </c>
      <c r="I172" s="11" t="str" cm="1">
        <f t="array" ref="I172">IFERROR(_xlfn.IFS(AND(COUNTIF($C172,"*9 hole comp"),$G172&gt;$R$2,$H172-#REF!+$N$6&gt;$R$4),"2 strokes",AND(COUNTIF($C172,"*9 hole comp"),$G172&gt;$P$2,$H172-#REF!+$N$6&gt;$P$4),"1 stroke",AND(COUNTIF($C172,"*tee comp"),$G172&gt;$R$3,$H172-#REF!+$N$6&gt;$R$4),"2 strokes",AND(COUNTIF($C172,"*tee comp"),$G172&gt;$P$3,$H172-#REF!+$N$6&gt;$P$4),"1 stroke",TRUE,""),"")</f>
        <v/>
      </c>
      <c r="J172" s="5" t="str">
        <f>IF(I172&lt;&gt;"",B172,"")</f>
        <v/>
      </c>
      <c r="K172" s="12" t="str">
        <f>IF(I172&lt;&gt;"",D172,"")</f>
        <v/>
      </c>
    </row>
    <row r="173" spans="1:11" ht="15.75">
      <c r="G173" s="11" t="str">
        <f>IF(ISBLANK(F173),"",_xlfn.MINIFS(#REF!,C:C,C173,D:D,D173))</f>
        <v/>
      </c>
      <c r="H173" s="11" t="str">
        <f>IFERROR(IF(A173="","",IF(OR(A173&lt;&gt;A172,C173&lt;&gt;C172),0, IF(AND(ABS(#REF!-#REF!) = 0,D173=D172),H172,ABS(#REF!-#REF!)))),"")</f>
        <v/>
      </c>
      <c r="I173" s="11" t="str" cm="1">
        <f t="array" ref="I173">IFERROR(_xlfn.IFS(AND(COUNTIF($C173,"*9 hole comp"),$G173&gt;$R$2,$H173-#REF!+$N$6&gt;$R$4),"2 strokes",AND(COUNTIF($C173,"*9 hole comp"),$G173&gt;$P$2,$H173-#REF!+$N$6&gt;$P$4),"1 stroke",AND(COUNTIF($C173,"*tee comp"),$G173&gt;$R$3,$H173-#REF!+$N$6&gt;$R$4),"2 strokes",AND(COUNTIF($C173,"*tee comp"),$G173&gt;$P$3,$H173-#REF!+$N$6&gt;$P$4),"1 stroke",TRUE,""),"")</f>
        <v/>
      </c>
      <c r="J173" s="5" t="str">
        <f>IF(I173&lt;&gt;"",B173,"")</f>
        <v/>
      </c>
      <c r="K173" s="12" t="str">
        <f>IF(I173&lt;&gt;"",D173,"")</f>
        <v/>
      </c>
    </row>
    <row r="174" spans="1:11" ht="15.75">
      <c r="G174" s="11" t="str">
        <f>IF(ISBLANK(F174),"",_xlfn.MINIFS(#REF!,C:C,C174,D:D,D174))</f>
        <v/>
      </c>
      <c r="H174" s="11" t="str">
        <f>IFERROR(IF(A174="","",IF(OR(A174&lt;&gt;A173,C174&lt;&gt;C173),0, IF(AND(ABS(#REF!-#REF!) = 0,D174=D173),H173,ABS(#REF!-#REF!)))),"")</f>
        <v/>
      </c>
      <c r="I174" s="11" t="str" cm="1">
        <f t="array" ref="I174">IFERROR(_xlfn.IFS(AND(COUNTIF($C174,"*9 hole comp"),$G174&gt;$R$2,$H174-#REF!+$N$6&gt;$R$4),"2 strokes",AND(COUNTIF($C174,"*9 hole comp"),$G174&gt;$P$2,$H174-#REF!+$N$6&gt;$P$4),"1 stroke",AND(COUNTIF($C174,"*tee comp"),$G174&gt;$R$3,$H174-#REF!+$N$6&gt;$R$4),"2 strokes",AND(COUNTIF($C174,"*tee comp"),$G174&gt;$P$3,$H174-#REF!+$N$6&gt;$P$4),"1 stroke",TRUE,""),"")</f>
        <v/>
      </c>
      <c r="J174" s="5" t="str">
        <f>IF(I174&lt;&gt;"",B174,"")</f>
        <v/>
      </c>
      <c r="K174" s="12" t="str">
        <f>IF(I174&lt;&gt;"",D174,"")</f>
        <v/>
      </c>
    </row>
    <row r="175" spans="1:11" ht="15.75">
      <c r="G175" s="11" t="str">
        <f>IF(ISBLANK(F175),"",_xlfn.MINIFS(#REF!,C:C,C175,D:D,D175))</f>
        <v/>
      </c>
      <c r="H175" s="11" t="str">
        <f>IFERROR(IF(A175="","",IF(OR(A175&lt;&gt;A174,C175&lt;&gt;C174),0, IF(AND(ABS(#REF!-#REF!) = 0,D175=D174),H174,ABS(#REF!-#REF!)))),"")</f>
        <v/>
      </c>
      <c r="I175" s="11" t="str" cm="1">
        <f t="array" ref="I175">IFERROR(_xlfn.IFS(AND(COUNTIF($C175,"*9 hole comp"),$G175&gt;$R$2,$H175-#REF!+$N$6&gt;$R$4),"2 strokes",AND(COUNTIF($C175,"*9 hole comp"),$G175&gt;$P$2,$H175-#REF!+$N$6&gt;$P$4),"1 stroke",AND(COUNTIF($C175,"*tee comp"),$G175&gt;$R$3,$H175-#REF!+$N$6&gt;$R$4),"2 strokes",AND(COUNTIF($C175,"*tee comp"),$G175&gt;$P$3,$H175-#REF!+$N$6&gt;$P$4),"1 stroke",TRUE,""),"")</f>
        <v/>
      </c>
      <c r="J175" s="5" t="str">
        <f>IF(I175&lt;&gt;"",B175,"")</f>
        <v/>
      </c>
      <c r="K175" s="12" t="str">
        <f>IF(I175&lt;&gt;"",D175,"")</f>
        <v/>
      </c>
    </row>
    <row r="176" spans="1:11" ht="15.75">
      <c r="G176" s="11" t="str">
        <f>IF(ISBLANK(F176),"",_xlfn.MINIFS(#REF!,C:C,C176,D:D,D176))</f>
        <v/>
      </c>
      <c r="H176" s="11" t="str">
        <f>IFERROR(IF(A176="","",IF(OR(A176&lt;&gt;A175,C176&lt;&gt;C175),0, IF(AND(ABS(#REF!-#REF!) = 0,D176=D175),H175,ABS(#REF!-#REF!)))),"")</f>
        <v/>
      </c>
      <c r="I176" s="11" t="str" cm="1">
        <f t="array" ref="I176">IFERROR(_xlfn.IFS(AND(COUNTIF($C176,"*9 hole comp"),$G176&gt;$R$2,$H176-#REF!+$N$6&gt;$R$4),"2 strokes",AND(COUNTIF($C176,"*9 hole comp"),$G176&gt;$P$2,$H176-#REF!+$N$6&gt;$P$4),"1 stroke",AND(COUNTIF($C176,"*tee comp"),$G176&gt;$R$3,$H176-#REF!+$N$6&gt;$R$4),"2 strokes",AND(COUNTIF($C176,"*tee comp"),$G176&gt;$P$3,$H176-#REF!+$N$6&gt;$P$4),"1 stroke",TRUE,""),"")</f>
        <v/>
      </c>
      <c r="J176" s="5" t="str">
        <f>IF(I176&lt;&gt;"",B176,"")</f>
        <v/>
      </c>
      <c r="K176" s="12" t="str">
        <f>IF(I176&lt;&gt;"",D176,"")</f>
        <v/>
      </c>
    </row>
    <row r="177" spans="7:11" ht="15.75">
      <c r="G177" s="11" t="str">
        <f>IF(ISBLANK(F177),"",_xlfn.MINIFS(#REF!,C:C,C177,D:D,D177))</f>
        <v/>
      </c>
      <c r="H177" s="11" t="str">
        <f>IFERROR(IF(A177="","",IF(OR(A177&lt;&gt;A176,C177&lt;&gt;C176),0, IF(AND(ABS(#REF!-#REF!) = 0,D177=D176),H176,ABS(#REF!-#REF!)))),"")</f>
        <v/>
      </c>
      <c r="I177" s="11" t="str" cm="1">
        <f t="array" ref="I177">IFERROR(_xlfn.IFS(AND(COUNTIF($C177,"*9 hole comp"),$G177&gt;$R$2,$H177-#REF!+$N$6&gt;$R$4),"2 strokes",AND(COUNTIF($C177,"*9 hole comp"),$G177&gt;$P$2,$H177-#REF!+$N$6&gt;$P$4),"1 stroke",AND(COUNTIF($C177,"*tee comp"),$G177&gt;$R$3,$H177-#REF!+$N$6&gt;$R$4),"2 strokes",AND(COUNTIF($C177,"*tee comp"),$G177&gt;$P$3,$H177-#REF!+$N$6&gt;$P$4),"1 stroke",TRUE,""),"")</f>
        <v/>
      </c>
      <c r="J177" s="5" t="str">
        <f>IF(I177&lt;&gt;"",B177,"")</f>
        <v/>
      </c>
      <c r="K177" s="12" t="str">
        <f>IF(I177&lt;&gt;"",D177,"")</f>
        <v/>
      </c>
    </row>
    <row r="178" spans="7:11" ht="15.75">
      <c r="G178" s="11" t="str">
        <f>IF(ISBLANK(F178),"",_xlfn.MINIFS(#REF!,C:C,C178,D:D,D178))</f>
        <v/>
      </c>
      <c r="H178" s="11" t="str">
        <f>IFERROR(IF(A178="","",IF(OR(A178&lt;&gt;A177,C178&lt;&gt;C177),0, IF(AND(ABS(#REF!-#REF!) = 0,D178=D177),H177,ABS(#REF!-#REF!)))),"")</f>
        <v/>
      </c>
      <c r="I178" s="11" t="str" cm="1">
        <f t="array" ref="I178">IFERROR(_xlfn.IFS(AND(COUNTIF($C178,"*9 hole comp"),$G178&gt;$R$2,$H178-#REF!+$N$6&gt;$R$4),"2 strokes",AND(COUNTIF($C178,"*9 hole comp"),$G178&gt;$P$2,$H178-#REF!+$N$6&gt;$P$4),"1 stroke",AND(COUNTIF($C178,"*tee comp"),$G178&gt;$R$3,$H178-#REF!+$N$6&gt;$R$4),"2 strokes",AND(COUNTIF($C178,"*tee comp"),$G178&gt;$P$3,$H178-#REF!+$N$6&gt;$P$4),"1 stroke",TRUE,""),"")</f>
        <v/>
      </c>
      <c r="J178" s="5" t="str">
        <f>IF(I178&lt;&gt;"",B178,"")</f>
        <v/>
      </c>
      <c r="K178" s="12" t="str">
        <f>IF(I178&lt;&gt;"",D178,"")</f>
        <v/>
      </c>
    </row>
    <row r="179" spans="7:11" ht="15.75">
      <c r="G179" s="11" t="str">
        <f>IF(ISBLANK(F179),"",_xlfn.MINIFS(#REF!,C:C,C179,D:D,D179))</f>
        <v/>
      </c>
      <c r="H179" s="11" t="str">
        <f>IFERROR(IF(A179="","",IF(OR(A179&lt;&gt;A178,C179&lt;&gt;C178),0, IF(AND(ABS(#REF!-#REF!) = 0,D179=D178),H178,ABS(#REF!-#REF!)))),"")</f>
        <v/>
      </c>
      <c r="I179" s="11" t="str" cm="1">
        <f t="array" ref="I179">IFERROR(_xlfn.IFS(AND(COUNTIF($C179,"*9 hole comp"),$G179&gt;$R$2,$H179-#REF!+$N$6&gt;$R$4),"2 strokes",AND(COUNTIF($C179,"*9 hole comp"),$G179&gt;$P$2,$H179-#REF!+$N$6&gt;$P$4),"1 stroke",AND(COUNTIF($C179,"*tee comp"),$G179&gt;$R$3,$H179-#REF!+$N$6&gt;$R$4),"2 strokes",AND(COUNTIF($C179,"*tee comp"),$G179&gt;$P$3,$H179-#REF!+$N$6&gt;$P$4),"1 stroke",TRUE,""),"")</f>
        <v/>
      </c>
      <c r="J179" s="5" t="str">
        <f>IF(I179&lt;&gt;"",B179,"")</f>
        <v/>
      </c>
      <c r="K179" s="12" t="str">
        <f>IF(I179&lt;&gt;"",D179,"")</f>
        <v/>
      </c>
    </row>
    <row r="180" spans="7:11" ht="15.75">
      <c r="G180" s="11" t="str">
        <f>IF(ISBLANK(F180),"",_xlfn.MINIFS(#REF!,C:C,C180,D:D,D180))</f>
        <v/>
      </c>
      <c r="H180" s="11" t="str">
        <f>IFERROR(IF(A180="","",IF(OR(A180&lt;&gt;A179,C180&lt;&gt;C179),0, IF(AND(ABS(#REF!-#REF!) = 0,D180=D179),H179,ABS(#REF!-#REF!)))),"")</f>
        <v/>
      </c>
      <c r="I180" s="11" t="str" cm="1">
        <f t="array" ref="I180">IFERROR(_xlfn.IFS(AND(COUNTIF($C180,"*9 hole comp"),$G180&gt;$R$2,$H180-#REF!+$N$6&gt;$R$4),"2 strokes",AND(COUNTIF($C180,"*9 hole comp"),$G180&gt;$P$2,$H180-#REF!+$N$6&gt;$P$4),"1 stroke",AND(COUNTIF($C180,"*tee comp"),$G180&gt;$R$3,$H180-#REF!+$N$6&gt;$R$4),"2 strokes",AND(COUNTIF($C180,"*tee comp"),$G180&gt;$P$3,$H180-#REF!+$N$6&gt;$P$4),"1 stroke",TRUE,""),"")</f>
        <v/>
      </c>
      <c r="J180" s="5" t="str">
        <f>IF(I180&lt;&gt;"",B180,"")</f>
        <v/>
      </c>
      <c r="K180" s="12" t="str">
        <f>IF(I180&lt;&gt;"",D180,"")</f>
        <v/>
      </c>
    </row>
    <row r="181" spans="7:11" ht="15.75">
      <c r="G181" s="11" t="str">
        <f>IF(ISBLANK(F181),"",_xlfn.MINIFS(#REF!,C:C,C181,D:D,D181))</f>
        <v/>
      </c>
      <c r="H181" s="11" t="str">
        <f>IFERROR(IF(A181="","",IF(OR(A181&lt;&gt;A180,C181&lt;&gt;C180),0, IF(AND(ABS(#REF!-#REF!) = 0,D181=D180),H180,ABS(#REF!-#REF!)))),"")</f>
        <v/>
      </c>
      <c r="I181" s="11" t="str" cm="1">
        <f t="array" ref="I181">IFERROR(_xlfn.IFS(AND(COUNTIF($C181,"*9 hole comp"),$G181&gt;$R$2,$H181-#REF!+$N$6&gt;$R$4),"2 strokes",AND(COUNTIF($C181,"*9 hole comp"),$G181&gt;$P$2,$H181-#REF!+$N$6&gt;$P$4),"1 stroke",AND(COUNTIF($C181,"*tee comp"),$G181&gt;$R$3,$H181-#REF!+$N$6&gt;$R$4),"2 strokes",AND(COUNTIF($C181,"*tee comp"),$G181&gt;$P$3,$H181-#REF!+$N$6&gt;$P$4),"1 stroke",TRUE,""),"")</f>
        <v/>
      </c>
      <c r="J181" s="5" t="str">
        <f>IF(I181&lt;&gt;"",B181,"")</f>
        <v/>
      </c>
      <c r="K181" s="12" t="str">
        <f>IF(I181&lt;&gt;"",D181,"")</f>
        <v/>
      </c>
    </row>
    <row r="182" spans="7:11" ht="15.75">
      <c r="G182" s="11" t="str">
        <f>IF(ISBLANK(F182),"",_xlfn.MINIFS(#REF!,C:C,C182,D:D,D182))</f>
        <v/>
      </c>
      <c r="H182" s="11" t="str">
        <f>IFERROR(IF(A182="","",IF(OR(A182&lt;&gt;A181,C182&lt;&gt;C181),0, IF(AND(ABS(#REF!-#REF!) = 0,D182=D181),H181,ABS(#REF!-#REF!)))),"")</f>
        <v/>
      </c>
      <c r="I182" s="11" t="str" cm="1">
        <f t="array" ref="I182">IFERROR(_xlfn.IFS(AND(COUNTIF($C182,"*9 hole comp"),$G182&gt;$R$2,$H182-#REF!+$N$6&gt;$R$4),"2 strokes",AND(COUNTIF($C182,"*9 hole comp"),$G182&gt;$P$2,$H182-#REF!+$N$6&gt;$P$4),"1 stroke",AND(COUNTIF($C182,"*tee comp"),$G182&gt;$R$3,$H182-#REF!+$N$6&gt;$R$4),"2 strokes",AND(COUNTIF($C182,"*tee comp"),$G182&gt;$P$3,$H182-#REF!+$N$6&gt;$P$4),"1 stroke",TRUE,""),"")</f>
        <v/>
      </c>
      <c r="J182" s="5" t="str">
        <f>IF(I182&lt;&gt;"",B182,"")</f>
        <v/>
      </c>
      <c r="K182" s="12" t="str">
        <f>IF(I182&lt;&gt;"",D182,"")</f>
        <v/>
      </c>
    </row>
    <row r="183" spans="7:11" ht="15.75">
      <c r="G183" s="11" t="str">
        <f>IF(ISBLANK(F183),"",_xlfn.MINIFS(#REF!,C:C,C183,D:D,D183))</f>
        <v/>
      </c>
      <c r="H183" s="11" t="str">
        <f>IFERROR(IF(A183="","",IF(OR(A183&lt;&gt;A182,C183&lt;&gt;C182),0, IF(AND(ABS(#REF!-#REF!) = 0,D183=D182),H182,ABS(#REF!-#REF!)))),"")</f>
        <v/>
      </c>
      <c r="I183" s="11" t="str" cm="1">
        <f t="array" ref="I183">IFERROR(_xlfn.IFS(AND(COUNTIF($C183,"*9 hole comp"),$G183&gt;$R$2,$H183-#REF!+$N$6&gt;$R$4),"2 strokes",AND(COUNTIF($C183,"*9 hole comp"),$G183&gt;$P$2,$H183-#REF!+$N$6&gt;$P$4),"1 stroke",AND(COUNTIF($C183,"*tee comp"),$G183&gt;$R$3,$H183-#REF!+$N$6&gt;$R$4),"2 strokes",AND(COUNTIF($C183,"*tee comp"),$G183&gt;$P$3,$H183-#REF!+$N$6&gt;$P$4),"1 stroke",TRUE,""),"")</f>
        <v/>
      </c>
      <c r="J183" s="5" t="str">
        <f>IF(I183&lt;&gt;"",B183,"")</f>
        <v/>
      </c>
      <c r="K183" s="12" t="str">
        <f>IF(I183&lt;&gt;"",D183,"")</f>
        <v/>
      </c>
    </row>
    <row r="184" spans="7:11" ht="15.75">
      <c r="G184" s="11" t="str">
        <f>IF(ISBLANK(F184),"",_xlfn.MINIFS(#REF!,C:C,C184,D:D,D184))</f>
        <v/>
      </c>
      <c r="H184" s="11" t="str">
        <f>IFERROR(IF(A184="","",IF(OR(A184&lt;&gt;A183,C184&lt;&gt;C183),0, IF(AND(ABS(#REF!-#REF!) = 0,D184=D183),H183,ABS(#REF!-#REF!)))),"")</f>
        <v/>
      </c>
      <c r="I184" s="11" t="str" cm="1">
        <f t="array" ref="I184">IFERROR(_xlfn.IFS(AND(COUNTIF($C184,"*9 hole comp"),$G184&gt;$R$2,$H184-#REF!+$N$6&gt;$R$4),"2 strokes",AND(COUNTIF($C184,"*9 hole comp"),$G184&gt;$P$2,$H184-#REF!+$N$6&gt;$P$4),"1 stroke",AND(COUNTIF($C184,"*tee comp"),$G184&gt;$R$3,$H184-#REF!+$N$6&gt;$R$4),"2 strokes",AND(COUNTIF($C184,"*tee comp"),$G184&gt;$P$3,$H184-#REF!+$N$6&gt;$P$4),"1 stroke",TRUE,""),"")</f>
        <v/>
      </c>
      <c r="J184" s="5" t="str">
        <f>IF(I184&lt;&gt;"",B184,"")</f>
        <v/>
      </c>
      <c r="K184" s="12" t="str">
        <f>IF(I184&lt;&gt;"",D184,"")</f>
        <v/>
      </c>
    </row>
    <row r="185" spans="7:11" ht="15.75">
      <c r="G185" s="11" t="str">
        <f>IF(ISBLANK(F185),"",_xlfn.MINIFS(#REF!,C:C,C185,D:D,D185))</f>
        <v/>
      </c>
      <c r="H185" s="11" t="str">
        <f>IFERROR(IF(A185="","",IF(OR(A185&lt;&gt;A184,C185&lt;&gt;C184),0, IF(AND(ABS(#REF!-#REF!) = 0,D185=D184),H184,ABS(#REF!-#REF!)))),"")</f>
        <v/>
      </c>
      <c r="I185" s="11" t="str" cm="1">
        <f t="array" ref="I185">IFERROR(_xlfn.IFS(AND(COUNTIF($C185,"*9 hole comp"),$G185&gt;$R$2,$H185-#REF!+$N$6&gt;$R$4),"2 strokes",AND(COUNTIF($C185,"*9 hole comp"),$G185&gt;$P$2,$H185-#REF!+$N$6&gt;$P$4),"1 stroke",AND(COUNTIF($C185,"*tee comp"),$G185&gt;$R$3,$H185-#REF!+$N$6&gt;$R$4),"2 strokes",AND(COUNTIF($C185,"*tee comp"),$G185&gt;$P$3,$H185-#REF!+$N$6&gt;$P$4),"1 stroke",TRUE,""),"")</f>
        <v/>
      </c>
      <c r="J185" s="5" t="str">
        <f>IF(I185&lt;&gt;"",B185,"")</f>
        <v/>
      </c>
      <c r="K185" s="12" t="str">
        <f>IF(I185&lt;&gt;"",D185,"")</f>
        <v/>
      </c>
    </row>
    <row r="186" spans="7:11" ht="15.75">
      <c r="G186" s="11" t="str">
        <f>IF(ISBLANK(F186),"",_xlfn.MINIFS(#REF!,C:C,C186,D:D,D186))</f>
        <v/>
      </c>
      <c r="H186" s="11" t="str">
        <f>IFERROR(IF(A186="","",IF(OR(A186&lt;&gt;A185,C186&lt;&gt;C185),0, IF(AND(ABS(#REF!-#REF!) = 0,D186=D185),H185,ABS(#REF!-#REF!)))),"")</f>
        <v/>
      </c>
      <c r="I186" s="11" t="str" cm="1">
        <f t="array" ref="I186">IFERROR(_xlfn.IFS(AND(COUNTIF($C186,"*9 hole comp"),$G186&gt;$R$2,$H186-#REF!+$N$6&gt;$R$4),"2 strokes",AND(COUNTIF($C186,"*9 hole comp"),$G186&gt;$P$2,$H186-#REF!+$N$6&gt;$P$4),"1 stroke",AND(COUNTIF($C186,"*tee comp"),$G186&gt;$R$3,$H186-#REF!+$N$6&gt;$R$4),"2 strokes",AND(COUNTIF($C186,"*tee comp"),$G186&gt;$P$3,$H186-#REF!+$N$6&gt;$P$4),"1 stroke",TRUE,""),"")</f>
        <v/>
      </c>
      <c r="J186" s="5" t="str">
        <f>IF(I186&lt;&gt;"",B186,"")</f>
        <v/>
      </c>
      <c r="K186" s="12" t="str">
        <f>IF(I186&lt;&gt;"",D186,"")</f>
        <v/>
      </c>
    </row>
    <row r="187" spans="7:11" ht="15.75">
      <c r="G187" s="11" t="str">
        <f>IF(ISBLANK(F187),"",_xlfn.MINIFS(#REF!,C:C,C187,D:D,D187))</f>
        <v/>
      </c>
      <c r="H187" s="11" t="str">
        <f>IFERROR(IF(A187="","",IF(OR(A187&lt;&gt;A186,C187&lt;&gt;C186),0, IF(AND(ABS(#REF!-#REF!) = 0,D187=D186),H186,ABS(#REF!-#REF!)))),"")</f>
        <v/>
      </c>
      <c r="I187" s="11" t="str" cm="1">
        <f t="array" ref="I187">IFERROR(_xlfn.IFS(AND(COUNTIF($C187,"*9 hole comp"),$G187&gt;$R$2,$H187-#REF!+$N$6&gt;$R$4),"2 strokes",AND(COUNTIF($C187,"*9 hole comp"),$G187&gt;$P$2,$H187-#REF!+$N$6&gt;$P$4),"1 stroke",AND(COUNTIF($C187,"*tee comp"),$G187&gt;$R$3,$H187-#REF!+$N$6&gt;$R$4),"2 strokes",AND(COUNTIF($C187,"*tee comp"),$G187&gt;$P$3,$H187-#REF!+$N$6&gt;$P$4),"1 stroke",TRUE,""),"")</f>
        <v/>
      </c>
      <c r="J187" s="5" t="str">
        <f>IF(I187&lt;&gt;"",B187,"")</f>
        <v/>
      </c>
      <c r="K187" s="12" t="str">
        <f>IF(I187&lt;&gt;"",D187,"")</f>
        <v/>
      </c>
    </row>
    <row r="188" spans="7:11" ht="15.75">
      <c r="G188" s="11" t="str">
        <f>IF(ISBLANK(F188),"",_xlfn.MINIFS(#REF!,C:C,C188,D:D,D188))</f>
        <v/>
      </c>
      <c r="H188" s="11" t="str">
        <f>IFERROR(IF(A188="","",IF(OR(A188&lt;&gt;A187,C188&lt;&gt;C187),0, IF(AND(ABS(#REF!-#REF!) = 0,D188=D187),H187,ABS(#REF!-#REF!)))),"")</f>
        <v/>
      </c>
      <c r="I188" s="11" t="str" cm="1">
        <f t="array" ref="I188">IFERROR(_xlfn.IFS(AND(COUNTIF($C188,"*9 hole comp"),$G188&gt;$R$2,$H188-#REF!+$N$6&gt;$R$4),"2 strokes",AND(COUNTIF($C188,"*9 hole comp"),$G188&gt;$P$2,$H188-#REF!+$N$6&gt;$P$4),"1 stroke",AND(COUNTIF($C188,"*tee comp"),$G188&gt;$R$3,$H188-#REF!+$N$6&gt;$R$4),"2 strokes",AND(COUNTIF($C188,"*tee comp"),$G188&gt;$P$3,$H188-#REF!+$N$6&gt;$P$4),"1 stroke",TRUE,""),"")</f>
        <v/>
      </c>
      <c r="J188" s="5" t="str">
        <f>IF(I188&lt;&gt;"",B188,"")</f>
        <v/>
      </c>
      <c r="K188" s="12" t="str">
        <f>IF(I188&lt;&gt;"",D188,"")</f>
        <v/>
      </c>
    </row>
    <row r="189" spans="7:11" ht="15.75">
      <c r="G189" s="11" t="str">
        <f>IF(ISBLANK(F189),"",_xlfn.MINIFS(#REF!,C:C,C189,D:D,D189))</f>
        <v/>
      </c>
      <c r="H189" s="11" t="str">
        <f>IFERROR(IF(A189="","",IF(OR(A189&lt;&gt;A188,C189&lt;&gt;C188),0, IF(AND(ABS(#REF!-#REF!) = 0,D189=D188),H188,ABS(#REF!-#REF!)))),"")</f>
        <v/>
      </c>
      <c r="I189" s="11" t="str" cm="1">
        <f t="array" ref="I189">IFERROR(_xlfn.IFS(AND(COUNTIF($C189,"*9 hole comp"),$G189&gt;$R$2,$H189-#REF!+$N$6&gt;$R$4),"2 strokes",AND(COUNTIF($C189,"*9 hole comp"),$G189&gt;$P$2,$H189-#REF!+$N$6&gt;$P$4),"1 stroke",AND(COUNTIF($C189,"*tee comp"),$G189&gt;$R$3,$H189-#REF!+$N$6&gt;$R$4),"2 strokes",AND(COUNTIF($C189,"*tee comp"),$G189&gt;$P$3,$H189-#REF!+$N$6&gt;$P$4),"1 stroke",TRUE,""),"")</f>
        <v/>
      </c>
      <c r="J189" s="5" t="str">
        <f>IF(I189&lt;&gt;"",B189,"")</f>
        <v/>
      </c>
      <c r="K189" s="12" t="str">
        <f>IF(I189&lt;&gt;"",D189,"")</f>
        <v/>
      </c>
    </row>
    <row r="190" spans="7:11" ht="15.75">
      <c r="G190" s="11" t="str">
        <f>IF(ISBLANK(F190),"",_xlfn.MINIFS(#REF!,C:C,C190,D:D,D190))</f>
        <v/>
      </c>
      <c r="H190" s="11" t="str">
        <f>IFERROR(IF(A190="","",IF(OR(A190&lt;&gt;A189,C190&lt;&gt;C189),0, IF(AND(ABS(#REF!-#REF!) = 0,D190=D189),H189,ABS(#REF!-#REF!)))),"")</f>
        <v/>
      </c>
      <c r="I190" s="11" t="str" cm="1">
        <f t="array" ref="I190">IFERROR(_xlfn.IFS(AND(COUNTIF($C190,"*9 hole comp"),$G190&gt;$R$2,$H190-#REF!+$N$6&gt;$R$4),"2 strokes",AND(COUNTIF($C190,"*9 hole comp"),$G190&gt;$P$2,$H190-#REF!+$N$6&gt;$P$4),"1 stroke",AND(COUNTIF($C190,"*tee comp"),$G190&gt;$R$3,$H190-#REF!+$N$6&gt;$R$4),"2 strokes",AND(COUNTIF($C190,"*tee comp"),$G190&gt;$P$3,$H190-#REF!+$N$6&gt;$P$4),"1 stroke",TRUE,""),"")</f>
        <v/>
      </c>
      <c r="J190" s="5" t="str">
        <f>IF(I190&lt;&gt;"",B190,"")</f>
        <v/>
      </c>
      <c r="K190" s="12" t="str">
        <f>IF(I190&lt;&gt;"",D190,"")</f>
        <v/>
      </c>
    </row>
    <row r="191" spans="7:11" ht="15.75">
      <c r="G191" s="11" t="str">
        <f>IF(ISBLANK(F191),"",_xlfn.MINIFS(#REF!,C:C,C191,D:D,D191))</f>
        <v/>
      </c>
      <c r="H191" s="11" t="str">
        <f>IFERROR(IF(A191="","",IF(OR(A191&lt;&gt;A190,C191&lt;&gt;C190),0, IF(AND(ABS(#REF!-#REF!) = 0,D191=D190),H190,ABS(#REF!-#REF!)))),"")</f>
        <v/>
      </c>
      <c r="I191" s="11" t="str" cm="1">
        <f t="array" ref="I191">IFERROR(_xlfn.IFS(AND(COUNTIF($C191,"*9 hole comp"),$G191&gt;$R$2,$H191-#REF!+$N$6&gt;$R$4),"2 strokes",AND(COUNTIF($C191,"*9 hole comp"),$G191&gt;$P$2,$H191-#REF!+$N$6&gt;$P$4),"1 stroke",AND(COUNTIF($C191,"*tee comp"),$G191&gt;$R$3,$H191-#REF!+$N$6&gt;$R$4),"2 strokes",AND(COUNTIF($C191,"*tee comp"),$G191&gt;$P$3,$H191-#REF!+$N$6&gt;$P$4),"1 stroke",TRUE,""),"")</f>
        <v/>
      </c>
      <c r="J191" s="5" t="str">
        <f>IF(I191&lt;&gt;"",B191,"")</f>
        <v/>
      </c>
      <c r="K191" s="12" t="str">
        <f>IF(I191&lt;&gt;"",D191,"")</f>
        <v/>
      </c>
    </row>
    <row r="192" spans="7:11" ht="15.75">
      <c r="G192" s="11" t="str">
        <f>IF(ISBLANK(F192),"",_xlfn.MINIFS(#REF!,C:C,C192,D:D,D192))</f>
        <v/>
      </c>
      <c r="H192" s="11" t="str">
        <f>IFERROR(IF(A192="","",IF(OR(A192&lt;&gt;A191,C192&lt;&gt;C191),0, IF(AND(ABS(#REF!-#REF!) = 0,D192=D191),H191,ABS(#REF!-#REF!)))),"")</f>
        <v/>
      </c>
      <c r="I192" s="11" t="str" cm="1">
        <f t="array" ref="I192">IFERROR(_xlfn.IFS(AND(COUNTIF($C192,"*9 hole comp"),$G192&gt;$R$2,$H192-#REF!+$N$6&gt;$R$4),"2 strokes",AND(COUNTIF($C192,"*9 hole comp"),$G192&gt;$P$2,$H192-#REF!+$N$6&gt;$P$4),"1 stroke",AND(COUNTIF($C192,"*tee comp"),$G192&gt;$R$3,$H192-#REF!+$N$6&gt;$R$4),"2 strokes",AND(COUNTIF($C192,"*tee comp"),$G192&gt;$P$3,$H192-#REF!+$N$6&gt;$P$4),"1 stroke",TRUE,""),"")</f>
        <v/>
      </c>
      <c r="J192" s="5" t="str">
        <f>IF(I192&lt;&gt;"",B192,"")</f>
        <v/>
      </c>
      <c r="K192" s="12" t="str">
        <f>IF(I192&lt;&gt;"",D192,"")</f>
        <v/>
      </c>
    </row>
    <row r="193" spans="7:11" ht="15.75">
      <c r="G193" s="11" t="str">
        <f>IF(ISBLANK(F193),"",_xlfn.MINIFS(#REF!,C:C,C193,D:D,D193))</f>
        <v/>
      </c>
      <c r="H193" s="11" t="str">
        <f>IFERROR(IF(A193="","",IF(OR(A193&lt;&gt;A192,C193&lt;&gt;C192),0, IF(AND(ABS(#REF!-#REF!) = 0,D193=D192),H192,ABS(#REF!-#REF!)))),"")</f>
        <v/>
      </c>
      <c r="I193" s="11" t="str" cm="1">
        <f t="array" ref="I193">IFERROR(_xlfn.IFS(AND(COUNTIF($C193,"*9 hole comp"),$G193&gt;$R$2,$H193-#REF!+$N$6&gt;$R$4),"2 strokes",AND(COUNTIF($C193,"*9 hole comp"),$G193&gt;$P$2,$H193-#REF!+$N$6&gt;$P$4),"1 stroke",AND(COUNTIF($C193,"*tee comp"),$G193&gt;$R$3,$H193-#REF!+$N$6&gt;$R$4),"2 strokes",AND(COUNTIF($C193,"*tee comp"),$G193&gt;$P$3,$H193-#REF!+$N$6&gt;$P$4),"1 stroke",TRUE,""),"")</f>
        <v/>
      </c>
      <c r="J193" s="5" t="str">
        <f>IF(I193&lt;&gt;"",B193,"")</f>
        <v/>
      </c>
      <c r="K193" s="12" t="str">
        <f>IF(I193&lt;&gt;"",D193,"")</f>
        <v/>
      </c>
    </row>
    <row r="194" spans="7:11" ht="15.75">
      <c r="G194" s="11" t="str">
        <f>IF(ISBLANK(F194),"",_xlfn.MINIFS(#REF!,C:C,C194,D:D,D194))</f>
        <v/>
      </c>
      <c r="H194" s="11" t="str">
        <f>IFERROR(IF(A194="","",IF(OR(A194&lt;&gt;A193,C194&lt;&gt;C193),0, IF(AND(ABS(#REF!-#REF!) = 0,D194=D193),H193,ABS(#REF!-#REF!)))),"")</f>
        <v/>
      </c>
      <c r="I194" s="11" t="str" cm="1">
        <f t="array" ref="I194">IFERROR(_xlfn.IFS(AND(COUNTIF($C194,"*9 hole comp"),$G194&gt;$R$2,$H194-#REF!+$N$6&gt;$R$4),"2 strokes",AND(COUNTIF($C194,"*9 hole comp"),$G194&gt;$P$2,$H194-#REF!+$N$6&gt;$P$4),"1 stroke",AND(COUNTIF($C194,"*tee comp"),$G194&gt;$R$3,$H194-#REF!+$N$6&gt;$R$4),"2 strokes",AND(COUNTIF($C194,"*tee comp"),$G194&gt;$P$3,$H194-#REF!+$N$6&gt;$P$4),"1 stroke",TRUE,""),"")</f>
        <v/>
      </c>
      <c r="J194" s="5" t="str">
        <f>IF(I194&lt;&gt;"",B194,"")</f>
        <v/>
      </c>
      <c r="K194" s="12" t="str">
        <f>IF(I194&lt;&gt;"",D194,"")</f>
        <v/>
      </c>
    </row>
    <row r="195" spans="7:11" ht="15.75">
      <c r="G195" s="11" t="str">
        <f>IF(ISBLANK(F195),"",_xlfn.MINIFS(#REF!,C:C,C195,D:D,D195))</f>
        <v/>
      </c>
      <c r="H195" s="11" t="str">
        <f>IFERROR(IF(A195="","",IF(OR(A195&lt;&gt;A194,C195&lt;&gt;C194),0, IF(AND(ABS(#REF!-#REF!) = 0,D195=D194),H194,ABS(#REF!-#REF!)))),"")</f>
        <v/>
      </c>
      <c r="I195" s="11" t="str" cm="1">
        <f t="array" ref="I195">IFERROR(_xlfn.IFS(AND(COUNTIF($C195,"*9 hole comp"),$G195&gt;$R$2,$H195-#REF!+$N$6&gt;$R$4),"2 strokes",AND(COUNTIF($C195,"*9 hole comp"),$G195&gt;$P$2,$H195-#REF!+$N$6&gt;$P$4),"1 stroke",AND(COUNTIF($C195,"*tee comp"),$G195&gt;$R$3,$H195-#REF!+$N$6&gt;$R$4),"2 strokes",AND(COUNTIF($C195,"*tee comp"),$G195&gt;$P$3,$H195-#REF!+$N$6&gt;$P$4),"1 stroke",TRUE,""),"")</f>
        <v/>
      </c>
      <c r="J195" s="5" t="str">
        <f>IF(I195&lt;&gt;"",B195,"")</f>
        <v/>
      </c>
      <c r="K195" s="12" t="str">
        <f>IF(I195&lt;&gt;"",D195,"")</f>
        <v/>
      </c>
    </row>
    <row r="196" spans="7:11" ht="15.75">
      <c r="G196" s="11" t="str">
        <f>IF(ISBLANK(F196),"",_xlfn.MINIFS(#REF!,C:C,C196,D:D,D196))</f>
        <v/>
      </c>
      <c r="H196" s="11" t="str">
        <f>IFERROR(IF(A196="","",IF(OR(A196&lt;&gt;A195,C196&lt;&gt;C195),0, IF(AND(ABS(#REF!-#REF!) = 0,D196=D195),H195,ABS(#REF!-#REF!)))),"")</f>
        <v/>
      </c>
      <c r="I196" s="11" t="str" cm="1">
        <f t="array" ref="I196">IFERROR(_xlfn.IFS(AND(COUNTIF($C196,"*9 hole comp"),$G196&gt;$R$2,$H196-#REF!+$N$6&gt;$R$4),"2 strokes",AND(COUNTIF($C196,"*9 hole comp"),$G196&gt;$P$2,$H196-#REF!+$N$6&gt;$P$4),"1 stroke",AND(COUNTIF($C196,"*tee comp"),$G196&gt;$R$3,$H196-#REF!+$N$6&gt;$R$4),"2 strokes",AND(COUNTIF($C196,"*tee comp"),$G196&gt;$P$3,$H196-#REF!+$N$6&gt;$P$4),"1 stroke",TRUE,""),"")</f>
        <v/>
      </c>
      <c r="J196" s="5" t="str">
        <f>IF(I196&lt;&gt;"",B196,"")</f>
        <v/>
      </c>
      <c r="K196" s="12" t="str">
        <f>IF(I196&lt;&gt;"",D196,"")</f>
        <v/>
      </c>
    </row>
    <row r="197" spans="7:11" ht="15.75">
      <c r="G197" s="11" t="str">
        <f>IF(ISBLANK(F197),"",_xlfn.MINIFS(#REF!,C:C,C197,D:D,D197))</f>
        <v/>
      </c>
      <c r="H197" s="11" t="str">
        <f>IFERROR(IF(A197="","",IF(OR(A197&lt;&gt;A196,C197&lt;&gt;C196),0, IF(AND(ABS(#REF!-#REF!) = 0,D197=D196),H196,ABS(#REF!-#REF!)))),"")</f>
        <v/>
      </c>
      <c r="I197" s="11" t="str" cm="1">
        <f t="array" ref="I197">IFERROR(_xlfn.IFS(AND(COUNTIF($C197,"*9 hole comp"),$G197&gt;$R$2,$H197-#REF!+$N$6&gt;$R$4),"2 strokes",AND(COUNTIF($C197,"*9 hole comp"),$G197&gt;$P$2,$H197-#REF!+$N$6&gt;$P$4),"1 stroke",AND(COUNTIF($C197,"*tee comp"),$G197&gt;$R$3,$H197-#REF!+$N$6&gt;$R$4),"2 strokes",AND(COUNTIF($C197,"*tee comp"),$G197&gt;$P$3,$H197-#REF!+$N$6&gt;$P$4),"1 stroke",TRUE,""),"")</f>
        <v/>
      </c>
      <c r="J197" s="5" t="str">
        <f>IF(I197&lt;&gt;"",B197,"")</f>
        <v/>
      </c>
      <c r="K197" s="12" t="str">
        <f>IF(I197&lt;&gt;"",D197,"")</f>
        <v/>
      </c>
    </row>
    <row r="198" spans="7:11" ht="15.75">
      <c r="G198" s="11" t="str">
        <f>IF(ISBLANK(F198),"",_xlfn.MINIFS(#REF!,C:C,C198,D:D,D198))</f>
        <v/>
      </c>
      <c r="H198" s="11" t="str">
        <f>IFERROR(IF(A198="","",IF(OR(A198&lt;&gt;A197,C198&lt;&gt;C197),0, IF(AND(ABS(#REF!-#REF!) = 0,D198=D197),H197,ABS(#REF!-#REF!)))),"")</f>
        <v/>
      </c>
      <c r="I198" s="11" t="str" cm="1">
        <f t="array" ref="I198">IFERROR(_xlfn.IFS(AND(COUNTIF($C198,"*9 hole comp"),$G198&gt;$R$2,$H198-#REF!+$N$6&gt;$R$4),"2 strokes",AND(COUNTIF($C198,"*9 hole comp"),$G198&gt;$P$2,$H198-#REF!+$N$6&gt;$P$4),"1 stroke",AND(COUNTIF($C198,"*tee comp"),$G198&gt;$R$3,$H198-#REF!+$N$6&gt;$R$4),"2 strokes",AND(COUNTIF($C198,"*tee comp"),$G198&gt;$P$3,$H198-#REF!+$N$6&gt;$P$4),"1 stroke",TRUE,""),"")</f>
        <v/>
      </c>
      <c r="J198" s="5" t="str">
        <f>IF(I198&lt;&gt;"",B198,"")</f>
        <v/>
      </c>
      <c r="K198" s="12" t="str">
        <f>IF(I198&lt;&gt;"",D198,"")</f>
        <v/>
      </c>
    </row>
    <row r="199" spans="7:11" ht="15.75">
      <c r="G199" s="11" t="str">
        <f>IF(ISBLANK(F199),"",_xlfn.MINIFS(#REF!,C:C,C199,D:D,D199))</f>
        <v/>
      </c>
      <c r="H199" s="11" t="str">
        <f>IFERROR(IF(A199="","",IF(OR(A199&lt;&gt;A198,C199&lt;&gt;C198),0, IF(AND(ABS(#REF!-#REF!) = 0,D199=D198),H198,ABS(#REF!-#REF!)))),"")</f>
        <v/>
      </c>
      <c r="I199" s="11" t="str" cm="1">
        <f t="array" ref="I199">IFERROR(_xlfn.IFS(AND(COUNTIF($C199,"*9 hole comp"),$G199&gt;$R$2,$H199-#REF!+$N$6&gt;$R$4),"2 strokes",AND(COUNTIF($C199,"*9 hole comp"),$G199&gt;$P$2,$H199-#REF!+$N$6&gt;$P$4),"1 stroke",AND(COUNTIF($C199,"*tee comp"),$G199&gt;$R$3,$H199-#REF!+$N$6&gt;$R$4),"2 strokes",AND(COUNTIF($C199,"*tee comp"),$G199&gt;$P$3,$H199-#REF!+$N$6&gt;$P$4),"1 stroke",TRUE,""),"")</f>
        <v/>
      </c>
      <c r="J199" s="5" t="str">
        <f>IF(I199&lt;&gt;"",B199,"")</f>
        <v/>
      </c>
      <c r="K199" s="12" t="str">
        <f>IF(I199&lt;&gt;"",D199,"")</f>
        <v/>
      </c>
    </row>
    <row r="200" spans="7:11" ht="15.75">
      <c r="G200" s="11" t="str">
        <f>IF(ISBLANK(F200),"",_xlfn.MINIFS(#REF!,C:C,C200,D:D,D200))</f>
        <v/>
      </c>
      <c r="H200" s="11" t="str">
        <f>IFERROR(IF(A200="","",IF(OR(A200&lt;&gt;A199,C200&lt;&gt;C199),0, IF(AND(ABS(#REF!-#REF!) = 0,D200=D199),H199,ABS(#REF!-#REF!)))),"")</f>
        <v/>
      </c>
      <c r="I200" s="11" t="str" cm="1">
        <f t="array" ref="I200">IFERROR(_xlfn.IFS(AND(COUNTIF($C200,"*9 hole comp"),$G200&gt;$R$2,$H200-#REF!+$N$6&gt;$R$4),"2 strokes",AND(COUNTIF($C200,"*9 hole comp"),$G200&gt;$P$2,$H200-#REF!+$N$6&gt;$P$4),"1 stroke",AND(COUNTIF($C200,"*tee comp"),$G200&gt;$R$3,$H200-#REF!+$N$6&gt;$R$4),"2 strokes",AND(COUNTIF($C200,"*tee comp"),$G200&gt;$P$3,$H200-#REF!+$N$6&gt;$P$4),"1 stroke",TRUE,""),"")</f>
        <v/>
      </c>
      <c r="J200" s="5" t="str">
        <f>IF(I200&lt;&gt;"",B200,"")</f>
        <v/>
      </c>
      <c r="K200" s="12" t="str">
        <f>IF(I200&lt;&gt;"",D200,"")</f>
        <v/>
      </c>
    </row>
  </sheetData>
  <conditionalFormatting sqref="R22">
    <cfRule type="cellIs" dxfId="4" priority="1" operator="greaterThan">
      <formula>$R$22</formula>
    </cfRule>
  </conditionalFormatting>
  <conditionalFormatting sqref="G2:H200">
    <cfRule type="expression" dxfId="3" priority="14">
      <formula>AND(COUNTIF($C1,"*9 hole comp"),$G1&gt;$R$2,$H2-#REF!+$N$6&gt;$R$4)</formula>
    </cfRule>
    <cfRule type="expression" dxfId="2" priority="15">
      <formula>AND(COUNTIF($C2,"*Tee Comp"),$G2&gt;$R$3,$H2-#REF!+$N$6&gt;$R$4)</formula>
    </cfRule>
    <cfRule type="expression" dxfId="1" priority="16">
      <formula>AND(COUNTIF($C2, "*9 hole comp"),$G2&gt;$P$2,$H2-#REF!+$N$6&gt;$P$4)</formula>
    </cfRule>
    <cfRule type="expression" dxfId="0" priority="17">
      <formula>AND(COUNTIF($C2, "*Tee Comp"),$G2&gt;$P$3,$H2-#REF!+$N$6&gt;$P$4)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Iain Gallacher</cp:lastModifiedBy>
  <cp:revision/>
  <dcterms:created xsi:type="dcterms:W3CDTF">2024-09-15T02:34:11Z</dcterms:created>
  <dcterms:modified xsi:type="dcterms:W3CDTF">2024-09-15T02:39:50Z</dcterms:modified>
  <cp:category/>
  <cp:contentStatus/>
</cp:coreProperties>
</file>